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C:\Users\fidan\Desktop\Trajnimi\FINAL\"/>
    </mc:Choice>
  </mc:AlternateContent>
  <bookViews>
    <workbookView xWindow="0" yWindow="0" windowWidth="28800" windowHeight="12435" activeTab="1"/>
  </bookViews>
  <sheets>
    <sheet name="Voucher" sheetId="4" r:id="rId1"/>
    <sheet name="Libri" sheetId="1" r:id="rId2"/>
    <sheet name="Raporti" sheetId="2" r:id="rId3"/>
    <sheet name="Projektet" sheetId="3" r:id="rId4"/>
  </sheets>
  <externalReferences>
    <externalReference r:id="rId5"/>
    <externalReference r:id="rId6"/>
    <externalReference r:id="rId7"/>
  </externalReferences>
  <definedNames>
    <definedName name="Adjust_Budget">#REF!</definedName>
    <definedName name="Allocated_Money_Remaining">IF([1]!Recipients[[#Totals],[PLANNED % OF BUDGET]]=1,TotalBudget*#REF!,IF([1]!Recipients[[#Totals],[PLANNED % OF BUDGET]]&gt;1,(TotalBudget/[1]!Recipients[[#Totals],[PLANNED % OF BUDGET]])*#REF!,TotalBudget*#REF!))</definedName>
    <definedName name="bTerms">[2]Settings!$G$19="ON"</definedName>
    <definedName name="ColumnTitle1">Libri[[#Headers],[Nr. Tran.]]</definedName>
    <definedName name="EU">Projektet!$C$37:$C$66</definedName>
    <definedName name="EURO">Projektet!$C$37:$C$66</definedName>
    <definedName name="FY">[3]Revenue!$G$1</definedName>
    <definedName name="invTerms">[2]Invoice!$B$15</definedName>
    <definedName name="KCSF">Projektet!$C$4:$C$33</definedName>
    <definedName name="Payment">#REF!</definedName>
    <definedName name="_xlnm.Print_Area" localSheetId="3">Projektet!$B$1:$F$336</definedName>
    <definedName name="_xlnm.Print_Area" localSheetId="0">Voucher!$B$1:$J$40</definedName>
    <definedName name="_xlnm.Print_Titles" localSheetId="1">Libri!$28:$28</definedName>
    <definedName name="PROJ1">Projektet!$C$4:$C$33</definedName>
    <definedName name="PROJECT1">Projektet!$C$4:$C$33</definedName>
    <definedName name="PROJECT10">Projektet!$C$301:$C$330</definedName>
    <definedName name="PROJECT2">Projektet!$C$37:$C$66</definedName>
    <definedName name="PROJECT3">Projektet!$C$70:$C$99</definedName>
    <definedName name="PROJECT4">Projektet!$C$103:$C$132</definedName>
    <definedName name="PROJECT5">Projektet!$C$136:$C$165</definedName>
    <definedName name="PROJECT6">Projektet!$C$169:$C$198</definedName>
    <definedName name="PROJECT7">Projektet!$C$202:$C$231</definedName>
    <definedName name="PROJECT8">Projektet!$C$235:$C$264</definedName>
    <definedName name="PROJECT9">Projektet!$C$268:$C$297</definedName>
    <definedName name="projektet">Raporti!$D$2:$M$2</definedName>
    <definedName name="Total">Projektet!$C$34:$F$34</definedName>
    <definedName name="TotalBudget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  <c r="J10" i="4" l="1"/>
  <c r="D10" i="4"/>
  <c r="B23" i="4"/>
  <c r="B22" i="4"/>
  <c r="B21" i="4"/>
  <c r="B20" i="4"/>
  <c r="B19" i="4"/>
  <c r="H28" i="4"/>
  <c r="H29" i="4"/>
  <c r="H30" i="4"/>
  <c r="H31" i="4"/>
  <c r="H32" i="4"/>
  <c r="H27" i="4"/>
  <c r="H26" i="4"/>
  <c r="H25" i="4"/>
  <c r="H24" i="4"/>
  <c r="H23" i="4"/>
  <c r="H22" i="4"/>
  <c r="H21" i="4"/>
  <c r="H20" i="4"/>
  <c r="H19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B32" i="4"/>
  <c r="B31" i="4"/>
  <c r="B30" i="4"/>
  <c r="B29" i="4"/>
  <c r="B28" i="4"/>
  <c r="B27" i="4"/>
  <c r="B26" i="4"/>
  <c r="B25" i="4"/>
  <c r="B24" i="4"/>
  <c r="I13" i="4"/>
  <c r="G13" i="4"/>
  <c r="E13" i="4"/>
  <c r="C13" i="4" s="1"/>
  <c r="D34" i="3"/>
  <c r="L18" i="2"/>
  <c r="L20" i="2"/>
  <c r="E3" i="1"/>
  <c r="D331" i="3"/>
  <c r="E330" i="3"/>
  <c r="F330" i="3" s="1"/>
  <c r="D298" i="3"/>
  <c r="D265" i="3"/>
  <c r="D232" i="3"/>
  <c r="D199" i="3"/>
  <c r="D166" i="3"/>
  <c r="D133" i="3"/>
  <c r="D100" i="3"/>
  <c r="D67" i="3"/>
  <c r="E301" i="3"/>
  <c r="F301" i="3" s="1"/>
  <c r="E302" i="3"/>
  <c r="F302" i="3" s="1"/>
  <c r="E303" i="3"/>
  <c r="F303" i="3" s="1"/>
  <c r="E304" i="3"/>
  <c r="F304" i="3" s="1"/>
  <c r="E305" i="3"/>
  <c r="F305" i="3" s="1"/>
  <c r="E306" i="3"/>
  <c r="F306" i="3" s="1"/>
  <c r="E307" i="3"/>
  <c r="F307" i="3" s="1"/>
  <c r="E308" i="3"/>
  <c r="F308" i="3" s="1"/>
  <c r="E309" i="3"/>
  <c r="F309" i="3" s="1"/>
  <c r="E310" i="3"/>
  <c r="E311" i="3"/>
  <c r="F311" i="3" s="1"/>
  <c r="E312" i="3"/>
  <c r="F312" i="3" s="1"/>
  <c r="E313" i="3"/>
  <c r="F313" i="3" s="1"/>
  <c r="E314" i="3"/>
  <c r="F314" i="3" s="1"/>
  <c r="E315" i="3"/>
  <c r="F315" i="3" s="1"/>
  <c r="E316" i="3"/>
  <c r="F316" i="3" s="1"/>
  <c r="E317" i="3"/>
  <c r="F317" i="3" s="1"/>
  <c r="E318" i="3"/>
  <c r="F318" i="3" s="1"/>
  <c r="E319" i="3"/>
  <c r="F319" i="3" s="1"/>
  <c r="E320" i="3"/>
  <c r="F320" i="3" s="1"/>
  <c r="E321" i="3"/>
  <c r="F321" i="3" s="1"/>
  <c r="E322" i="3"/>
  <c r="F322" i="3" s="1"/>
  <c r="E323" i="3"/>
  <c r="F323" i="3" s="1"/>
  <c r="E324" i="3"/>
  <c r="F324" i="3" s="1"/>
  <c r="E325" i="3"/>
  <c r="F325" i="3" s="1"/>
  <c r="E326" i="3"/>
  <c r="F326" i="3" s="1"/>
  <c r="E327" i="3"/>
  <c r="F327" i="3" s="1"/>
  <c r="E328" i="3"/>
  <c r="F328" i="3" s="1"/>
  <c r="E329" i="3"/>
  <c r="F329" i="3" s="1"/>
  <c r="E268" i="3"/>
  <c r="F268" i="3" s="1"/>
  <c r="E269" i="3"/>
  <c r="F269" i="3" s="1"/>
  <c r="E270" i="3"/>
  <c r="E271" i="3"/>
  <c r="F271" i="3" s="1"/>
  <c r="E272" i="3"/>
  <c r="F272" i="3" s="1"/>
  <c r="E273" i="3"/>
  <c r="F273" i="3" s="1"/>
  <c r="E274" i="3"/>
  <c r="F274" i="3" s="1"/>
  <c r="E275" i="3"/>
  <c r="F275" i="3" s="1"/>
  <c r="E276" i="3"/>
  <c r="F276" i="3" s="1"/>
  <c r="E277" i="3"/>
  <c r="F277" i="3" s="1"/>
  <c r="E278" i="3"/>
  <c r="F278" i="3" s="1"/>
  <c r="E279" i="3"/>
  <c r="F279" i="3" s="1"/>
  <c r="E280" i="3"/>
  <c r="F280" i="3" s="1"/>
  <c r="E281" i="3"/>
  <c r="F281" i="3" s="1"/>
  <c r="E282" i="3"/>
  <c r="F282" i="3" s="1"/>
  <c r="E283" i="3"/>
  <c r="F283" i="3" s="1"/>
  <c r="E284" i="3"/>
  <c r="F284" i="3" s="1"/>
  <c r="E285" i="3"/>
  <c r="F285" i="3" s="1"/>
  <c r="E286" i="3"/>
  <c r="F286" i="3" s="1"/>
  <c r="E287" i="3"/>
  <c r="F287" i="3" s="1"/>
  <c r="E288" i="3"/>
  <c r="E289" i="3"/>
  <c r="F289" i="3" s="1"/>
  <c r="E290" i="3"/>
  <c r="F290" i="3" s="1"/>
  <c r="E291" i="3"/>
  <c r="F291" i="3" s="1"/>
  <c r="E292" i="3"/>
  <c r="F292" i="3" s="1"/>
  <c r="E293" i="3"/>
  <c r="F293" i="3" s="1"/>
  <c r="E294" i="3"/>
  <c r="F294" i="3" s="1"/>
  <c r="E295" i="3"/>
  <c r="F295" i="3" s="1"/>
  <c r="E296" i="3"/>
  <c r="F296" i="3" s="1"/>
  <c r="E297" i="3"/>
  <c r="F297" i="3" s="1"/>
  <c r="E235" i="3"/>
  <c r="F235" i="3" s="1"/>
  <c r="E236" i="3"/>
  <c r="F236" i="3" s="1"/>
  <c r="E237" i="3"/>
  <c r="F237" i="3" s="1"/>
  <c r="E238" i="3"/>
  <c r="F238" i="3" s="1"/>
  <c r="E239" i="3"/>
  <c r="F239" i="3" s="1"/>
  <c r="E240" i="3"/>
  <c r="F240" i="3" s="1"/>
  <c r="E241" i="3"/>
  <c r="F241" i="3" s="1"/>
  <c r="E242" i="3"/>
  <c r="F242" i="3" s="1"/>
  <c r="E243" i="3"/>
  <c r="E244" i="3"/>
  <c r="F244" i="3" s="1"/>
  <c r="E245" i="3"/>
  <c r="F245" i="3" s="1"/>
  <c r="E246" i="3"/>
  <c r="F246" i="3" s="1"/>
  <c r="E247" i="3"/>
  <c r="F247" i="3" s="1"/>
  <c r="E248" i="3"/>
  <c r="F248" i="3" s="1"/>
  <c r="E249" i="3"/>
  <c r="F249" i="3" s="1"/>
  <c r="E250" i="3"/>
  <c r="F250" i="3" s="1"/>
  <c r="E251" i="3"/>
  <c r="E252" i="3"/>
  <c r="F252" i="3" s="1"/>
  <c r="E253" i="3"/>
  <c r="F253" i="3" s="1"/>
  <c r="E254" i="3"/>
  <c r="F254" i="3" s="1"/>
  <c r="E255" i="3"/>
  <c r="F255" i="3" s="1"/>
  <c r="E256" i="3"/>
  <c r="F256" i="3" s="1"/>
  <c r="E257" i="3"/>
  <c r="F257" i="3" s="1"/>
  <c r="E258" i="3"/>
  <c r="F258" i="3" s="1"/>
  <c r="E259" i="3"/>
  <c r="F259" i="3" s="1"/>
  <c r="E260" i="3"/>
  <c r="F260" i="3" s="1"/>
  <c r="E261" i="3"/>
  <c r="F261" i="3" s="1"/>
  <c r="E262" i="3"/>
  <c r="F262" i="3" s="1"/>
  <c r="E263" i="3"/>
  <c r="F263" i="3" s="1"/>
  <c r="E264" i="3"/>
  <c r="F264" i="3" s="1"/>
  <c r="E202" i="3"/>
  <c r="F202" i="3" s="1"/>
  <c r="E203" i="3"/>
  <c r="F203" i="3" s="1"/>
  <c r="E204" i="3"/>
  <c r="F204" i="3" s="1"/>
  <c r="E205" i="3"/>
  <c r="F205" i="3" s="1"/>
  <c r="E206" i="3"/>
  <c r="E207" i="3"/>
  <c r="F207" i="3" s="1"/>
  <c r="E208" i="3"/>
  <c r="F208" i="3" s="1"/>
  <c r="E209" i="3"/>
  <c r="F209" i="3" s="1"/>
  <c r="E210" i="3"/>
  <c r="F210" i="3" s="1"/>
  <c r="E211" i="3"/>
  <c r="F211" i="3" s="1"/>
  <c r="E212" i="3"/>
  <c r="F212" i="3" s="1"/>
  <c r="E213" i="3"/>
  <c r="F213" i="3" s="1"/>
  <c r="E214" i="3"/>
  <c r="F214" i="3" s="1"/>
  <c r="E215" i="3"/>
  <c r="F215" i="3" s="1"/>
  <c r="E216" i="3"/>
  <c r="F216" i="3" s="1"/>
  <c r="E217" i="3"/>
  <c r="F217" i="3" s="1"/>
  <c r="E218" i="3"/>
  <c r="F218" i="3" s="1"/>
  <c r="E219" i="3"/>
  <c r="F219" i="3" s="1"/>
  <c r="E220" i="3"/>
  <c r="F220" i="3" s="1"/>
  <c r="E221" i="3"/>
  <c r="F221" i="3" s="1"/>
  <c r="E222" i="3"/>
  <c r="F222" i="3" s="1"/>
  <c r="E223" i="3"/>
  <c r="F223" i="3" s="1"/>
  <c r="E224" i="3"/>
  <c r="F224" i="3" s="1"/>
  <c r="E225" i="3"/>
  <c r="F225" i="3" s="1"/>
  <c r="E226" i="3"/>
  <c r="F226" i="3" s="1"/>
  <c r="E227" i="3"/>
  <c r="F227" i="3" s="1"/>
  <c r="E228" i="3"/>
  <c r="F228" i="3" s="1"/>
  <c r="E229" i="3"/>
  <c r="F229" i="3" s="1"/>
  <c r="E230" i="3"/>
  <c r="F230" i="3" s="1"/>
  <c r="E231" i="3"/>
  <c r="F231" i="3" s="1"/>
  <c r="E169" i="3"/>
  <c r="F169" i="3" s="1"/>
  <c r="E170" i="3"/>
  <c r="F170" i="3" s="1"/>
  <c r="E171" i="3"/>
  <c r="E172" i="3"/>
  <c r="F172" i="3" s="1"/>
  <c r="E173" i="3"/>
  <c r="F173" i="3" s="1"/>
  <c r="E174" i="3"/>
  <c r="E175" i="3"/>
  <c r="F175" i="3" s="1"/>
  <c r="E176" i="3"/>
  <c r="F176" i="3" s="1"/>
  <c r="E177" i="3"/>
  <c r="F177" i="3" s="1"/>
  <c r="E178" i="3"/>
  <c r="F178" i="3" s="1"/>
  <c r="E179" i="3"/>
  <c r="E180" i="3"/>
  <c r="F180" i="3" s="1"/>
  <c r="E181" i="3"/>
  <c r="F181" i="3" s="1"/>
  <c r="E182" i="3"/>
  <c r="F182" i="3" s="1"/>
  <c r="E183" i="3"/>
  <c r="F183" i="3" s="1"/>
  <c r="E184" i="3"/>
  <c r="F184" i="3" s="1"/>
  <c r="E185" i="3"/>
  <c r="F185" i="3" s="1"/>
  <c r="E186" i="3"/>
  <c r="F186" i="3" s="1"/>
  <c r="E187" i="3"/>
  <c r="F187" i="3" s="1"/>
  <c r="E188" i="3"/>
  <c r="F188" i="3" s="1"/>
  <c r="E189" i="3"/>
  <c r="F189" i="3" s="1"/>
  <c r="E190" i="3"/>
  <c r="F190" i="3" s="1"/>
  <c r="E191" i="3"/>
  <c r="F191" i="3" s="1"/>
  <c r="E192" i="3"/>
  <c r="F192" i="3" s="1"/>
  <c r="E193" i="3"/>
  <c r="F193" i="3" s="1"/>
  <c r="E194" i="3"/>
  <c r="F194" i="3" s="1"/>
  <c r="E195" i="3"/>
  <c r="F195" i="3" s="1"/>
  <c r="E196" i="3"/>
  <c r="F196" i="3" s="1"/>
  <c r="E197" i="3"/>
  <c r="F197" i="3" s="1"/>
  <c r="E198" i="3"/>
  <c r="F198" i="3" s="1"/>
  <c r="E136" i="3"/>
  <c r="F136" i="3" s="1"/>
  <c r="E137" i="3"/>
  <c r="F137" i="3" s="1"/>
  <c r="E138" i="3"/>
  <c r="F138" i="3" s="1"/>
  <c r="E139" i="3"/>
  <c r="F139" i="3" s="1"/>
  <c r="E140" i="3"/>
  <c r="F140" i="3" s="1"/>
  <c r="E141" i="3"/>
  <c r="F141" i="3" s="1"/>
  <c r="E142" i="3"/>
  <c r="F142" i="3" s="1"/>
  <c r="E143" i="3"/>
  <c r="F143" i="3" s="1"/>
  <c r="E144" i="3"/>
  <c r="F144" i="3" s="1"/>
  <c r="E145" i="3"/>
  <c r="F145" i="3" s="1"/>
  <c r="E146" i="3"/>
  <c r="F146" i="3" s="1"/>
  <c r="E147" i="3"/>
  <c r="F147" i="3" s="1"/>
  <c r="E148" i="3"/>
  <c r="F148" i="3" s="1"/>
  <c r="E149" i="3"/>
  <c r="F149" i="3" s="1"/>
  <c r="E150" i="3"/>
  <c r="F150" i="3" s="1"/>
  <c r="E151" i="3"/>
  <c r="F151" i="3" s="1"/>
  <c r="E152" i="3"/>
  <c r="F152" i="3" s="1"/>
  <c r="E153" i="3"/>
  <c r="F153" i="3" s="1"/>
  <c r="E154" i="3"/>
  <c r="F154" i="3" s="1"/>
  <c r="E155" i="3"/>
  <c r="F155" i="3" s="1"/>
  <c r="E156" i="3"/>
  <c r="F156" i="3" s="1"/>
  <c r="E157" i="3"/>
  <c r="F157" i="3" s="1"/>
  <c r="E158" i="3"/>
  <c r="F158" i="3" s="1"/>
  <c r="E159" i="3"/>
  <c r="F159" i="3" s="1"/>
  <c r="E160" i="3"/>
  <c r="F160" i="3" s="1"/>
  <c r="E161" i="3"/>
  <c r="F161" i="3" s="1"/>
  <c r="E162" i="3"/>
  <c r="F162" i="3" s="1"/>
  <c r="E163" i="3"/>
  <c r="F163" i="3" s="1"/>
  <c r="E164" i="3"/>
  <c r="E165" i="3"/>
  <c r="F165" i="3" s="1"/>
  <c r="E103" i="3"/>
  <c r="E104" i="3"/>
  <c r="F104" i="3" s="1"/>
  <c r="E105" i="3"/>
  <c r="F105" i="3" s="1"/>
  <c r="E106" i="3"/>
  <c r="F106" i="3" s="1"/>
  <c r="E107" i="3"/>
  <c r="F107" i="3" s="1"/>
  <c r="E108" i="3"/>
  <c r="F108" i="3" s="1"/>
  <c r="E109" i="3"/>
  <c r="F109" i="3" s="1"/>
  <c r="E110" i="3"/>
  <c r="F110" i="3" s="1"/>
  <c r="E111" i="3"/>
  <c r="F111" i="3" s="1"/>
  <c r="E112" i="3"/>
  <c r="F112" i="3" s="1"/>
  <c r="E113" i="3"/>
  <c r="F113" i="3" s="1"/>
  <c r="E114" i="3"/>
  <c r="F114" i="3" s="1"/>
  <c r="E115" i="3"/>
  <c r="F115" i="3" s="1"/>
  <c r="E116" i="3"/>
  <c r="F116" i="3" s="1"/>
  <c r="E117" i="3"/>
  <c r="F117" i="3" s="1"/>
  <c r="E118" i="3"/>
  <c r="F118" i="3" s="1"/>
  <c r="E119" i="3"/>
  <c r="F119" i="3" s="1"/>
  <c r="E120" i="3"/>
  <c r="F120" i="3" s="1"/>
  <c r="E121" i="3"/>
  <c r="F121" i="3" s="1"/>
  <c r="E122" i="3"/>
  <c r="F122" i="3" s="1"/>
  <c r="E123" i="3"/>
  <c r="F123" i="3" s="1"/>
  <c r="E124" i="3"/>
  <c r="F124" i="3" s="1"/>
  <c r="E125" i="3"/>
  <c r="F125" i="3" s="1"/>
  <c r="E126" i="3"/>
  <c r="F126" i="3" s="1"/>
  <c r="E127" i="3"/>
  <c r="F127" i="3" s="1"/>
  <c r="E128" i="3"/>
  <c r="F128" i="3" s="1"/>
  <c r="E129" i="3"/>
  <c r="F129" i="3" s="1"/>
  <c r="E130" i="3"/>
  <c r="F130" i="3" s="1"/>
  <c r="E131" i="3"/>
  <c r="F131" i="3" s="1"/>
  <c r="E132" i="3"/>
  <c r="F132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76" i="3"/>
  <c r="F76" i="3" s="1"/>
  <c r="E77" i="3"/>
  <c r="F77" i="3" s="1"/>
  <c r="E78" i="3"/>
  <c r="F78" i="3" s="1"/>
  <c r="E79" i="3"/>
  <c r="F79" i="3" s="1"/>
  <c r="E80" i="3"/>
  <c r="F80" i="3" s="1"/>
  <c r="E81" i="3"/>
  <c r="F81" i="3" s="1"/>
  <c r="E82" i="3"/>
  <c r="F82" i="3" s="1"/>
  <c r="E83" i="3"/>
  <c r="F83" i="3" s="1"/>
  <c r="E84" i="3"/>
  <c r="F84" i="3" s="1"/>
  <c r="E85" i="3"/>
  <c r="F85" i="3" s="1"/>
  <c r="E86" i="3"/>
  <c r="F86" i="3" s="1"/>
  <c r="E87" i="3"/>
  <c r="F87" i="3" s="1"/>
  <c r="E88" i="3"/>
  <c r="F88" i="3" s="1"/>
  <c r="E89" i="3"/>
  <c r="F89" i="3" s="1"/>
  <c r="E90" i="3"/>
  <c r="F90" i="3" s="1"/>
  <c r="E91" i="3"/>
  <c r="F91" i="3" s="1"/>
  <c r="E92" i="3"/>
  <c r="F92" i="3" s="1"/>
  <c r="E93" i="3"/>
  <c r="F93" i="3" s="1"/>
  <c r="E94" i="3"/>
  <c r="F94" i="3" s="1"/>
  <c r="E95" i="3"/>
  <c r="F95" i="3" s="1"/>
  <c r="E96" i="3"/>
  <c r="F96" i="3" s="1"/>
  <c r="E97" i="3"/>
  <c r="F97" i="3" s="1"/>
  <c r="E98" i="3"/>
  <c r="F98" i="3" s="1"/>
  <c r="E99" i="3"/>
  <c r="F99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4" i="3"/>
  <c r="F4" i="3" s="1"/>
  <c r="E5" i="3"/>
  <c r="F5" i="3" s="1"/>
  <c r="E6" i="3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D6" i="2"/>
  <c r="D7" i="2"/>
  <c r="D8" i="2"/>
  <c r="D9" i="2"/>
  <c r="D10" i="2"/>
  <c r="E6" i="2"/>
  <c r="E7" i="2"/>
  <c r="E8" i="2"/>
  <c r="E9" i="2"/>
  <c r="E10" i="2"/>
  <c r="F6" i="2"/>
  <c r="F7" i="2"/>
  <c r="F8" i="2"/>
  <c r="F9" i="2"/>
  <c r="F10" i="2"/>
  <c r="G6" i="2"/>
  <c r="G7" i="2"/>
  <c r="G8" i="2"/>
  <c r="G9" i="2"/>
  <c r="G10" i="2"/>
  <c r="H6" i="2"/>
  <c r="H7" i="2"/>
  <c r="H8" i="2"/>
  <c r="H9" i="2"/>
  <c r="H10" i="2"/>
  <c r="I6" i="2"/>
  <c r="I7" i="2"/>
  <c r="I8" i="2"/>
  <c r="I9" i="2"/>
  <c r="I10" i="2"/>
  <c r="J6" i="2"/>
  <c r="J7" i="2"/>
  <c r="J8" i="2"/>
  <c r="J9" i="2"/>
  <c r="J10" i="2"/>
  <c r="K6" i="2"/>
  <c r="K7" i="2"/>
  <c r="K8" i="2"/>
  <c r="K9" i="2"/>
  <c r="K10" i="2"/>
  <c r="L6" i="2"/>
  <c r="L7" i="2"/>
  <c r="L8" i="2"/>
  <c r="L9" i="2"/>
  <c r="L10" i="2"/>
  <c r="M6" i="2"/>
  <c r="M7" i="2"/>
  <c r="M8" i="2"/>
  <c r="M9" i="2"/>
  <c r="M10" i="2"/>
  <c r="D16" i="2"/>
  <c r="D17" i="2"/>
  <c r="D18" i="2"/>
  <c r="D19" i="2"/>
  <c r="D20" i="2"/>
  <c r="D24" i="2"/>
  <c r="D25" i="2"/>
  <c r="D29" i="2"/>
  <c r="D30" i="2"/>
  <c r="D34" i="2"/>
  <c r="D35" i="2"/>
  <c r="D36" i="2"/>
  <c r="D37" i="2"/>
  <c r="D38" i="2"/>
  <c r="D39" i="2"/>
  <c r="D43" i="2"/>
  <c r="D44" i="2"/>
  <c r="D45" i="2"/>
  <c r="D46" i="2"/>
  <c r="D47" i="2"/>
  <c r="D48" i="2"/>
  <c r="D49" i="2"/>
  <c r="D50" i="2"/>
  <c r="E16" i="2"/>
  <c r="E17" i="2"/>
  <c r="E18" i="2"/>
  <c r="E19" i="2"/>
  <c r="E20" i="2"/>
  <c r="E24" i="2"/>
  <c r="E25" i="2"/>
  <c r="E29" i="2"/>
  <c r="E30" i="2"/>
  <c r="E35" i="2"/>
  <c r="E36" i="2"/>
  <c r="E37" i="2"/>
  <c r="E38" i="2"/>
  <c r="E39" i="2"/>
  <c r="E43" i="2"/>
  <c r="E44" i="2"/>
  <c r="E45" i="2"/>
  <c r="E46" i="2"/>
  <c r="E47" i="2"/>
  <c r="E48" i="2"/>
  <c r="E49" i="2"/>
  <c r="E50" i="2"/>
  <c r="F16" i="2"/>
  <c r="F17" i="2"/>
  <c r="F18" i="2"/>
  <c r="F19" i="2"/>
  <c r="F20" i="2"/>
  <c r="F24" i="2"/>
  <c r="F25" i="2"/>
  <c r="F29" i="2"/>
  <c r="F30" i="2"/>
  <c r="F35" i="2"/>
  <c r="F36" i="2"/>
  <c r="F37" i="2"/>
  <c r="F38" i="2"/>
  <c r="F39" i="2"/>
  <c r="F43" i="2"/>
  <c r="F44" i="2"/>
  <c r="F45" i="2"/>
  <c r="F46" i="2"/>
  <c r="F47" i="2"/>
  <c r="F48" i="2"/>
  <c r="F49" i="2"/>
  <c r="F50" i="2"/>
  <c r="G16" i="2"/>
  <c r="G17" i="2"/>
  <c r="G18" i="2"/>
  <c r="G19" i="2"/>
  <c r="G20" i="2"/>
  <c r="G24" i="2"/>
  <c r="G25" i="2"/>
  <c r="G29" i="2"/>
  <c r="G30" i="2"/>
  <c r="G35" i="2"/>
  <c r="G36" i="2"/>
  <c r="G37" i="2"/>
  <c r="G38" i="2"/>
  <c r="G39" i="2"/>
  <c r="G43" i="2"/>
  <c r="G44" i="2"/>
  <c r="G45" i="2"/>
  <c r="G46" i="2"/>
  <c r="G47" i="2"/>
  <c r="G48" i="2"/>
  <c r="G49" i="2"/>
  <c r="G50" i="2"/>
  <c r="H16" i="2"/>
  <c r="H17" i="2"/>
  <c r="H18" i="2"/>
  <c r="H19" i="2"/>
  <c r="H20" i="2"/>
  <c r="H24" i="2"/>
  <c r="H25" i="2"/>
  <c r="H29" i="2"/>
  <c r="H30" i="2"/>
  <c r="H35" i="2"/>
  <c r="H36" i="2"/>
  <c r="H37" i="2"/>
  <c r="H38" i="2"/>
  <c r="H39" i="2"/>
  <c r="H43" i="2"/>
  <c r="H44" i="2"/>
  <c r="H45" i="2"/>
  <c r="H46" i="2"/>
  <c r="H47" i="2"/>
  <c r="H48" i="2"/>
  <c r="H49" i="2"/>
  <c r="H50" i="2"/>
  <c r="I16" i="2"/>
  <c r="I17" i="2"/>
  <c r="I18" i="2"/>
  <c r="I19" i="2"/>
  <c r="I20" i="2"/>
  <c r="I24" i="2"/>
  <c r="I25" i="2"/>
  <c r="I29" i="2"/>
  <c r="I30" i="2"/>
  <c r="I35" i="2"/>
  <c r="I36" i="2"/>
  <c r="I37" i="2"/>
  <c r="I38" i="2"/>
  <c r="I39" i="2"/>
  <c r="I43" i="2"/>
  <c r="I44" i="2"/>
  <c r="I45" i="2"/>
  <c r="I46" i="2"/>
  <c r="I47" i="2"/>
  <c r="I48" i="2"/>
  <c r="I49" i="2"/>
  <c r="I50" i="2"/>
  <c r="J16" i="2"/>
  <c r="J17" i="2"/>
  <c r="J18" i="2"/>
  <c r="J19" i="2"/>
  <c r="J20" i="2"/>
  <c r="J24" i="2"/>
  <c r="J25" i="2"/>
  <c r="J29" i="2"/>
  <c r="J30" i="2"/>
  <c r="J35" i="2"/>
  <c r="J36" i="2"/>
  <c r="J37" i="2"/>
  <c r="J38" i="2"/>
  <c r="J39" i="2"/>
  <c r="J43" i="2"/>
  <c r="J44" i="2"/>
  <c r="J45" i="2"/>
  <c r="J46" i="2"/>
  <c r="J47" i="2"/>
  <c r="J48" i="2"/>
  <c r="J49" i="2"/>
  <c r="J50" i="2"/>
  <c r="K16" i="2"/>
  <c r="K17" i="2"/>
  <c r="K18" i="2"/>
  <c r="K19" i="2"/>
  <c r="K20" i="2"/>
  <c r="K24" i="2"/>
  <c r="K25" i="2"/>
  <c r="K29" i="2"/>
  <c r="K30" i="2"/>
  <c r="K35" i="2"/>
  <c r="K36" i="2"/>
  <c r="K37" i="2"/>
  <c r="K38" i="2"/>
  <c r="K39" i="2"/>
  <c r="K43" i="2"/>
  <c r="K44" i="2"/>
  <c r="K45" i="2"/>
  <c r="K46" i="2"/>
  <c r="K47" i="2"/>
  <c r="K48" i="2"/>
  <c r="K49" i="2"/>
  <c r="K50" i="2"/>
  <c r="L16" i="2"/>
  <c r="L17" i="2"/>
  <c r="L19" i="2"/>
  <c r="L24" i="2"/>
  <c r="L25" i="2"/>
  <c r="L29" i="2"/>
  <c r="L30" i="2"/>
  <c r="L35" i="2"/>
  <c r="L36" i="2"/>
  <c r="L37" i="2"/>
  <c r="L38" i="2"/>
  <c r="L39" i="2"/>
  <c r="L43" i="2"/>
  <c r="L44" i="2"/>
  <c r="L45" i="2"/>
  <c r="L46" i="2"/>
  <c r="L47" i="2"/>
  <c r="L48" i="2"/>
  <c r="L49" i="2"/>
  <c r="L50" i="2"/>
  <c r="M16" i="2"/>
  <c r="M17" i="2"/>
  <c r="M18" i="2"/>
  <c r="M19" i="2"/>
  <c r="M20" i="2"/>
  <c r="M24" i="2"/>
  <c r="M25" i="2"/>
  <c r="M29" i="2"/>
  <c r="M30" i="2"/>
  <c r="M35" i="2"/>
  <c r="M36" i="2"/>
  <c r="M37" i="2"/>
  <c r="M38" i="2"/>
  <c r="M39" i="2"/>
  <c r="M43" i="2"/>
  <c r="M44" i="2"/>
  <c r="M45" i="2"/>
  <c r="M46" i="2"/>
  <c r="M47" i="2"/>
  <c r="M48" i="2"/>
  <c r="M49" i="2"/>
  <c r="M50" i="2"/>
  <c r="F310" i="3"/>
  <c r="C300" i="3"/>
  <c r="B300" i="3"/>
  <c r="F288" i="3"/>
  <c r="C267" i="3"/>
  <c r="B267" i="3"/>
  <c r="F243" i="3"/>
  <c r="F251" i="3"/>
  <c r="C234" i="3"/>
  <c r="B234" i="3"/>
  <c r="C201" i="3"/>
  <c r="B201" i="3"/>
  <c r="F171" i="3"/>
  <c r="F179" i="3"/>
  <c r="C168" i="3"/>
  <c r="B168" i="3"/>
  <c r="F164" i="3"/>
  <c r="C135" i="3"/>
  <c r="B135" i="3"/>
  <c r="C102" i="3"/>
  <c r="B102" i="3"/>
  <c r="C69" i="3"/>
  <c r="B69" i="3"/>
  <c r="C36" i="3"/>
  <c r="B36" i="3"/>
  <c r="C3" i="3"/>
  <c r="B3" i="3"/>
  <c r="M53" i="2"/>
  <c r="L53" i="2"/>
  <c r="K53" i="2"/>
  <c r="J53" i="2"/>
  <c r="I53" i="2"/>
  <c r="H53" i="2"/>
  <c r="G53" i="2"/>
  <c r="F53" i="2"/>
  <c r="E53" i="2"/>
  <c r="D53" i="2"/>
  <c r="E34" i="2"/>
  <c r="F34" i="2"/>
  <c r="G34" i="2"/>
  <c r="H34" i="2"/>
  <c r="I34" i="2"/>
  <c r="J34" i="2"/>
  <c r="K34" i="2"/>
  <c r="L34" i="2"/>
  <c r="M34" i="2"/>
  <c r="I3" i="1"/>
  <c r="G3" i="1"/>
  <c r="E4" i="1"/>
  <c r="I4" i="1"/>
  <c r="D4" i="1" s="1"/>
  <c r="G4" i="1"/>
  <c r="E5" i="1"/>
  <c r="I5" i="1"/>
  <c r="D5" i="1" s="1"/>
  <c r="G5" i="1"/>
  <c r="E6" i="1"/>
  <c r="I6" i="1"/>
  <c r="D6" i="1" s="1"/>
  <c r="G6" i="1"/>
  <c r="E7" i="1"/>
  <c r="I7" i="1"/>
  <c r="D7" i="1" s="1"/>
  <c r="G7" i="1"/>
  <c r="E8" i="1"/>
  <c r="I8" i="1"/>
  <c r="D8" i="1" s="1"/>
  <c r="G8" i="1"/>
  <c r="E9" i="1"/>
  <c r="I9" i="1"/>
  <c r="D9" i="1" s="1"/>
  <c r="G9" i="1"/>
  <c r="E10" i="1"/>
  <c r="I10" i="1"/>
  <c r="D10" i="1" s="1"/>
  <c r="G10" i="1"/>
  <c r="E11" i="1"/>
  <c r="I11" i="1"/>
  <c r="G11" i="1"/>
  <c r="L12" i="1"/>
  <c r="I12" i="1"/>
  <c r="G12" i="1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K51" i="2" l="1"/>
  <c r="G51" i="2"/>
  <c r="M40" i="2"/>
  <c r="K40" i="2"/>
  <c r="E40" i="2"/>
  <c r="I51" i="2"/>
  <c r="L40" i="2"/>
  <c r="H51" i="2"/>
  <c r="E51" i="2"/>
  <c r="L51" i="2"/>
  <c r="H40" i="2"/>
  <c r="I40" i="2"/>
  <c r="G40" i="2"/>
  <c r="M51" i="2"/>
  <c r="J51" i="2"/>
  <c r="F51" i="2"/>
  <c r="J40" i="2"/>
  <c r="F40" i="2"/>
  <c r="D334" i="3"/>
  <c r="M12" i="1"/>
  <c r="N12" i="1" s="1"/>
  <c r="F265" i="3"/>
  <c r="M11" i="1"/>
  <c r="M26" i="2"/>
  <c r="K31" i="2"/>
  <c r="J26" i="2"/>
  <c r="F26" i="2"/>
  <c r="L31" i="2"/>
  <c r="N7" i="2"/>
  <c r="D11" i="2"/>
  <c r="D54" i="2" s="1"/>
  <c r="L6" i="1"/>
  <c r="L10" i="1"/>
  <c r="L26" i="2"/>
  <c r="J31" i="2"/>
  <c r="N46" i="2"/>
  <c r="F31" i="2"/>
  <c r="N18" i="2"/>
  <c r="M10" i="1"/>
  <c r="L8" i="1"/>
  <c r="E21" i="2"/>
  <c r="N36" i="2"/>
  <c r="H11" i="2"/>
  <c r="H54" i="2" s="1"/>
  <c r="L9" i="1"/>
  <c r="H26" i="2"/>
  <c r="D31" i="2"/>
  <c r="L11" i="2"/>
  <c r="L54" i="2" s="1"/>
  <c r="N16" i="2"/>
  <c r="N38" i="2"/>
  <c r="N19" i="2"/>
  <c r="N44" i="2"/>
  <c r="N25" i="2"/>
  <c r="D51" i="2"/>
  <c r="N50" i="2"/>
  <c r="F166" i="3"/>
  <c r="L21" i="2"/>
  <c r="N8" i="2"/>
  <c r="G13" i="1"/>
  <c r="N48" i="2"/>
  <c r="K26" i="2"/>
  <c r="I21" i="2"/>
  <c r="G31" i="2"/>
  <c r="M11" i="2"/>
  <c r="M54" i="2" s="1"/>
  <c r="E133" i="3"/>
  <c r="J33" i="4"/>
  <c r="M3" i="1"/>
  <c r="N49" i="2"/>
  <c r="F103" i="3"/>
  <c r="F133" i="3" s="1"/>
  <c r="H31" i="2"/>
  <c r="H21" i="2"/>
  <c r="F11" i="2"/>
  <c r="F54" i="2" s="1"/>
  <c r="E11" i="2"/>
  <c r="E54" i="2" s="1"/>
  <c r="J11" i="2"/>
  <c r="J54" i="2" s="1"/>
  <c r="N34" i="2"/>
  <c r="N37" i="2"/>
  <c r="G26" i="2"/>
  <c r="N17" i="2"/>
  <c r="K11" i="2"/>
  <c r="K54" i="2" s="1"/>
  <c r="E34" i="3"/>
  <c r="E298" i="3"/>
  <c r="E26" i="2"/>
  <c r="M9" i="1"/>
  <c r="M31" i="2"/>
  <c r="M21" i="2"/>
  <c r="N43" i="2"/>
  <c r="I31" i="2"/>
  <c r="G21" i="2"/>
  <c r="D21" i="2"/>
  <c r="G11" i="2"/>
  <c r="G54" i="2" s="1"/>
  <c r="E265" i="3"/>
  <c r="M7" i="1"/>
  <c r="M4" i="1"/>
  <c r="J21" i="2"/>
  <c r="N45" i="2"/>
  <c r="I11" i="2"/>
  <c r="I54" i="2" s="1"/>
  <c r="E232" i="3"/>
  <c r="E13" i="1"/>
  <c r="K21" i="2"/>
  <c r="I26" i="2"/>
  <c r="E31" i="2"/>
  <c r="D40" i="2"/>
  <c r="D26" i="2"/>
  <c r="E199" i="3"/>
  <c r="L4" i="1"/>
  <c r="F100" i="3"/>
  <c r="F67" i="3"/>
  <c r="F331" i="3"/>
  <c r="L5" i="1"/>
  <c r="M5" i="1"/>
  <c r="N6" i="2"/>
  <c r="E166" i="3"/>
  <c r="D11" i="1"/>
  <c r="L11" i="1" s="1"/>
  <c r="M6" i="1"/>
  <c r="D3" i="1"/>
  <c r="N24" i="2"/>
  <c r="N47" i="2"/>
  <c r="F6" i="3"/>
  <c r="F34" i="3" s="1"/>
  <c r="F270" i="3"/>
  <c r="F298" i="3" s="1"/>
  <c r="E100" i="3"/>
  <c r="N20" i="2"/>
  <c r="N35" i="2"/>
  <c r="F21" i="2"/>
  <c r="E67" i="3"/>
  <c r="E331" i="3"/>
  <c r="M8" i="1"/>
  <c r="N30" i="2"/>
  <c r="F174" i="3"/>
  <c r="F199" i="3" s="1"/>
  <c r="I13" i="1"/>
  <c r="L7" i="1"/>
  <c r="N10" i="2"/>
  <c r="N29" i="2"/>
  <c r="N9" i="2"/>
  <c r="F206" i="3"/>
  <c r="F232" i="3" s="1"/>
  <c r="N39" i="2"/>
  <c r="N10" i="1" l="1"/>
  <c r="N11" i="1"/>
  <c r="N9" i="1"/>
  <c r="N7" i="1"/>
  <c r="N6" i="1"/>
  <c r="F55" i="2"/>
  <c r="F56" i="2" s="1"/>
  <c r="N26" i="2"/>
  <c r="H55" i="2"/>
  <c r="H56" i="2" s="1"/>
  <c r="J55" i="2"/>
  <c r="J56" i="2" s="1"/>
  <c r="N54" i="2"/>
  <c r="D335" i="3" s="1"/>
  <c r="N4" i="1"/>
  <c r="K55" i="2"/>
  <c r="K56" i="2" s="1"/>
  <c r="G55" i="2"/>
  <c r="G56" i="2" s="1"/>
  <c r="N8" i="1"/>
  <c r="D55" i="2"/>
  <c r="D56" i="2" s="1"/>
  <c r="M55" i="2"/>
  <c r="M56" i="2" s="1"/>
  <c r="L55" i="2"/>
  <c r="L56" i="2" s="1"/>
  <c r="I55" i="2"/>
  <c r="I56" i="2" s="1"/>
  <c r="E55" i="2"/>
  <c r="E56" i="2" s="1"/>
  <c r="N51" i="2"/>
  <c r="M13" i="1"/>
  <c r="N40" i="2"/>
  <c r="N21" i="2"/>
  <c r="E334" i="3"/>
  <c r="N11" i="2"/>
  <c r="N31" i="2"/>
  <c r="D13" i="1"/>
  <c r="L3" i="1"/>
  <c r="N5" i="1"/>
  <c r="N55" i="2" l="1"/>
  <c r="E335" i="3" s="1"/>
  <c r="E336" i="3" s="1"/>
  <c r="D336" i="3"/>
  <c r="N3" i="1"/>
  <c r="N13" i="1" s="1"/>
  <c r="L13" i="1"/>
  <c r="F334" i="3"/>
  <c r="N56" i="2" l="1"/>
  <c r="F335" i="3"/>
  <c r="F336" i="3" s="1"/>
</calcChain>
</file>

<file path=xl/sharedStrings.xml><?xml version="1.0" encoding="utf-8"?>
<sst xmlns="http://schemas.openxmlformats.org/spreadsheetml/2006/main" count="208" uniqueCount="136">
  <si>
    <t>Cash</t>
  </si>
  <si>
    <t>Description</t>
  </si>
  <si>
    <t>Bank</t>
  </si>
  <si>
    <t>Personel</t>
  </si>
  <si>
    <t>Printing</t>
  </si>
  <si>
    <t>Total Personel</t>
  </si>
  <si>
    <t>Total</t>
  </si>
  <si>
    <t>707 ∙ Transport</t>
  </si>
  <si>
    <t>Totals</t>
  </si>
  <si>
    <t>Budget</t>
  </si>
  <si>
    <t>Expenses</t>
  </si>
  <si>
    <t>Balance</t>
  </si>
  <si>
    <t>TOTAL</t>
  </si>
  <si>
    <t>Donor</t>
  </si>
  <si>
    <t>Nr. Tran.</t>
  </si>
  <si>
    <t>Data</t>
  </si>
  <si>
    <t>Kategoria</t>
  </si>
  <si>
    <t>Kodi</t>
  </si>
  <si>
    <t>Donatori</t>
  </si>
  <si>
    <t>Linja Buxhetore</t>
  </si>
  <si>
    <t>Paguar me</t>
  </si>
  <si>
    <t>Nr. Kontos</t>
  </si>
  <si>
    <t>Date of Preparations:</t>
  </si>
  <si>
    <t>Vendor</t>
  </si>
  <si>
    <t>No. of Invoice</t>
  </si>
  <si>
    <t>Paguar me:</t>
  </si>
  <si>
    <t>Paid by:</t>
  </si>
  <si>
    <t>Nr. i Faturës</t>
  </si>
  <si>
    <t>Pranuesi/Perfituesi</t>
  </si>
  <si>
    <t>Pershkrimi</t>
  </si>
  <si>
    <t>Kategoria Buxhetore</t>
  </si>
  <si>
    <t>Budget Category</t>
  </si>
  <si>
    <t>DOKUMENTE MBËSHTETËSE / ADDITIONAL DOCUMENTS</t>
  </si>
  <si>
    <t>Prepared by:</t>
  </si>
  <si>
    <t>Approved by:</t>
  </si>
  <si>
    <t>Kodi i Proj.</t>
  </si>
  <si>
    <t>Proj. Code</t>
  </si>
  <si>
    <t>Shuma</t>
  </si>
  <si>
    <t>Amount</t>
  </si>
  <si>
    <t>Budet Line</t>
  </si>
  <si>
    <t>Data e Përgatitjes:</t>
  </si>
  <si>
    <t>Data e Faturës:</t>
  </si>
  <si>
    <t>Date of Invoice:</t>
  </si>
  <si>
    <t>Nr. i Llogarisë:</t>
  </si>
  <si>
    <t>Account Number:</t>
  </si>
  <si>
    <t>DËFTESË E PAGESËS</t>
  </si>
  <si>
    <t>PAYMENT VOUCHER</t>
  </si>
  <si>
    <r>
      <t xml:space="preserve">Nr i Trans. / </t>
    </r>
    <r>
      <rPr>
        <b/>
        <sz val="9"/>
        <color theme="1"/>
        <rFont val="Euphemia"/>
        <family val="2"/>
        <scheme val="minor"/>
      </rPr>
      <t>Dëftesës</t>
    </r>
  </si>
  <si>
    <r>
      <t xml:space="preserve">Transaction / </t>
    </r>
    <r>
      <rPr>
        <b/>
        <sz val="9"/>
        <color theme="1"/>
        <rFont val="Euphemia"/>
        <family val="2"/>
        <scheme val="minor"/>
      </rPr>
      <t>Voucher</t>
    </r>
    <r>
      <rPr>
        <sz val="9"/>
        <color theme="1"/>
        <rFont val="Euphemia"/>
        <family val="2"/>
        <scheme val="minor"/>
      </rPr>
      <t xml:space="preserve"> No.</t>
    </r>
  </si>
  <si>
    <t>PROJECT5</t>
  </si>
  <si>
    <t>PROJECT1</t>
  </si>
  <si>
    <t>PROJECT2</t>
  </si>
  <si>
    <t>PROJECT3</t>
  </si>
  <si>
    <t>PROJECT4</t>
  </si>
  <si>
    <t>PROJECT6</t>
  </si>
  <si>
    <t>PROJECT7</t>
  </si>
  <si>
    <t>PROJECT8</t>
  </si>
  <si>
    <t>PROJECT10</t>
  </si>
  <si>
    <t>PROJECT9</t>
  </si>
  <si>
    <t>Llogaria Cash</t>
  </si>
  <si>
    <t>Përfituesi</t>
  </si>
  <si>
    <t>Nr. Faturës</t>
  </si>
  <si>
    <t>Përshkrimi</t>
  </si>
  <si>
    <t>Dalje</t>
  </si>
  <si>
    <t>Hyrje</t>
  </si>
  <si>
    <t>100 ∙ Të Hyra na Grantet</t>
  </si>
  <si>
    <t>101 ∙ Donacion</t>
  </si>
  <si>
    <t>102 ∙ Të Hyra Programore</t>
  </si>
  <si>
    <t>103 ∙ Të Hyra nga Institucionet</t>
  </si>
  <si>
    <t>104 ∙ Të hyra të tjera</t>
  </si>
  <si>
    <t>300 ∙ Paga</t>
  </si>
  <si>
    <t>301 ∙ Taksa</t>
  </si>
  <si>
    <t>302 ∙ Penzione</t>
  </si>
  <si>
    <t>303 ∙ Shërbime të Kontraktuara</t>
  </si>
  <si>
    <t>304 ∙ Përfitime të tjera</t>
  </si>
  <si>
    <t>400 ∙ Furnzime për zyre</t>
  </si>
  <si>
    <t>401 ∙ Furnizime të tjera</t>
  </si>
  <si>
    <t>500 ∙ Paisje</t>
  </si>
  <si>
    <t>501 ∙ Softuer</t>
  </si>
  <si>
    <t>601 ∙ Materiale</t>
  </si>
  <si>
    <t>602 ∙ Trajnime</t>
  </si>
  <si>
    <t>603 ∙ Përkthime</t>
  </si>
  <si>
    <t>604 ∙ Konferenca, Tryeza, Punëtori</t>
  </si>
  <si>
    <t>605 ∙ Promovime</t>
  </si>
  <si>
    <t>606 ∙ Ueb Faqe</t>
  </si>
  <si>
    <t>700 ∙ Komunale</t>
  </si>
  <si>
    <t>701 ∙ Telefon, Internet</t>
  </si>
  <si>
    <t>702 ∙ Qeraja</t>
  </si>
  <si>
    <t>703 ∙ Mirëmbajtje, Riparime</t>
  </si>
  <si>
    <t>704 ∙ Printime</t>
  </si>
  <si>
    <t>705 ∙ Ngrohja</t>
  </si>
  <si>
    <t>706 ∙ Shpenzime Bankare</t>
  </si>
  <si>
    <t>800 ∙ Transfer i mbrendshëm</t>
  </si>
  <si>
    <t>803 ∙ Cash në Arkë</t>
  </si>
  <si>
    <t>Bank Dalje</t>
  </si>
  <si>
    <t>Bank Hyrje</t>
  </si>
  <si>
    <t>Cash Dalje</t>
  </si>
  <si>
    <t>Cash Hyrje</t>
  </si>
  <si>
    <t>Bank Bilanci</t>
  </si>
  <si>
    <t>Cash Bilanci</t>
  </si>
  <si>
    <t>Total Bilanci</t>
  </si>
  <si>
    <t>Lista e Transaksioneve</t>
  </si>
  <si>
    <t>Kodet e Projekteve</t>
  </si>
  <si>
    <t>TE HYRAT</t>
  </si>
  <si>
    <t>Llogaritë</t>
  </si>
  <si>
    <t>Total të Hyrat</t>
  </si>
  <si>
    <t>SHPENZIMET</t>
  </si>
  <si>
    <t>Furnzime</t>
  </si>
  <si>
    <t>Total Furnizime</t>
  </si>
  <si>
    <t>Paisje</t>
  </si>
  <si>
    <t>Total Paisje</t>
  </si>
  <si>
    <t>Shpenzime Programore</t>
  </si>
  <si>
    <t>Total Shpenzime Programore</t>
  </si>
  <si>
    <t>Operative</t>
  </si>
  <si>
    <t>Total Operative</t>
  </si>
  <si>
    <t>Projektet</t>
  </si>
  <si>
    <t>Total të hyrat</t>
  </si>
  <si>
    <t>Total Shpenzimet</t>
  </si>
  <si>
    <t>Bilanci</t>
  </si>
  <si>
    <t>Llogaria #</t>
  </si>
  <si>
    <t>Llogaria 2</t>
  </si>
  <si>
    <t>Llogaria 3</t>
  </si>
  <si>
    <t xml:space="preserve">TOTAL SHPENZIMET </t>
  </si>
  <si>
    <t>Buxheti</t>
  </si>
  <si>
    <t>Shpenzimet</t>
  </si>
  <si>
    <t>Differenca</t>
  </si>
  <si>
    <t>Permbledhje ne Projektet</t>
  </si>
  <si>
    <t>Permbledhje ne Raporti</t>
  </si>
  <si>
    <t>Aprovuar nga:</t>
  </si>
  <si>
    <t>Nga Data:</t>
  </si>
  <si>
    <t>Shpenzimet e detajuara ne bazë të buxheteve të Aprovuara</t>
  </si>
  <si>
    <t>-</t>
  </si>
  <si>
    <r>
      <t>P</t>
    </r>
    <r>
      <rPr>
        <sz val="10"/>
        <color theme="1"/>
        <rFont val="Calibri"/>
        <family val="2"/>
      </rPr>
      <t>ë</t>
    </r>
    <r>
      <rPr>
        <sz val="10"/>
        <color theme="1"/>
        <rFont val="Euphemia"/>
        <family val="2"/>
      </rPr>
      <t>rgatitur nga:</t>
    </r>
  </si>
  <si>
    <t>Nga Data</t>
  </si>
  <si>
    <t>LOGO HERE</t>
  </si>
  <si>
    <t>Llogari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</si>
</sst>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&quot;$&quot;#,##0.00"/>
    <numFmt numFmtId="165" formatCode="#,##0.0"/>
    <numFmt numFmtId="166" formatCode="0.0"/>
    <numFmt numFmtId="167" formatCode="&quot;€&quot;#,##0.00"/>
    <numFmt numFmtId="168" formatCode="[$-409]d\-mmm\-yy;@"/>
    <numFmt numFmtId="169" formatCode="[$-409]dd\-mmm\-yy;@"/>
  </numFmts>
  <fonts count="38">
    <font>
      <sz val="11"/>
      <color theme="1"/>
      <name val="Euphemia"/>
      <family val="2"/>
      <scheme val="minor"/>
    </font>
    <font>
      <b/>
      <sz val="11"/>
      <color theme="3"/>
      <name val="Century Gothic"/>
      <family val="2"/>
      <scheme val="major"/>
    </font>
    <font>
      <b/>
      <sz val="13"/>
      <color theme="3"/>
      <name val="Century Gothic"/>
      <family val="2"/>
      <scheme val="major"/>
    </font>
    <font>
      <b/>
      <sz val="20"/>
      <color theme="3"/>
      <name val="Century Gothic"/>
      <family val="2"/>
      <scheme val="major"/>
    </font>
    <font>
      <sz val="11"/>
      <color theme="1"/>
      <name val="Euphemia"/>
      <family val="2"/>
      <scheme val="minor"/>
    </font>
    <font>
      <b/>
      <sz val="18"/>
      <color theme="3"/>
      <name val="Century Gothic"/>
      <family val="2"/>
      <scheme val="major"/>
    </font>
    <font>
      <b/>
      <sz val="11"/>
      <color theme="0"/>
      <name val="Euphemia"/>
      <family val="2"/>
      <scheme val="minor"/>
    </font>
    <font>
      <b/>
      <sz val="11"/>
      <color theme="1"/>
      <name val="Euphemia"/>
      <family val="2"/>
      <scheme val="minor"/>
    </font>
    <font>
      <b/>
      <sz val="10"/>
      <name val="Euphemia"/>
      <family val="2"/>
      <scheme val="minor"/>
    </font>
    <font>
      <b/>
      <sz val="20"/>
      <color theme="3"/>
      <name val="Euphemia"/>
      <family val="2"/>
      <scheme val="minor"/>
    </font>
    <font>
      <sz val="10"/>
      <color theme="1"/>
      <name val="Euphemia"/>
      <family val="2"/>
      <scheme val="minor"/>
    </font>
    <font>
      <sz val="10"/>
      <color theme="1" tint="0.34998626667073579"/>
      <name val="Euphemia"/>
      <family val="2"/>
      <scheme val="minor"/>
    </font>
    <font>
      <sz val="9"/>
      <color theme="1" tint="0.34998626667073579"/>
      <name val="Euphemia"/>
      <family val="2"/>
      <scheme val="minor"/>
    </font>
    <font>
      <b/>
      <sz val="9"/>
      <color theme="1" tint="0.34998626667073579"/>
      <name val="Euphemia"/>
      <family val="2"/>
      <scheme val="minor"/>
    </font>
    <font>
      <b/>
      <sz val="11"/>
      <color theme="5" tint="-0.499984740745262"/>
      <name val="Century Gothic"/>
      <family val="2"/>
      <scheme val="major"/>
    </font>
    <font>
      <b/>
      <sz val="11"/>
      <name val="Century Gothic"/>
      <family val="2"/>
      <scheme val="major"/>
    </font>
    <font>
      <b/>
      <sz val="11"/>
      <color theme="4"/>
      <name val="Euphemia"/>
      <family val="2"/>
      <scheme val="minor"/>
    </font>
    <font>
      <b/>
      <sz val="9"/>
      <name val="Euphemia"/>
      <family val="2"/>
      <scheme val="minor"/>
    </font>
    <font>
      <sz val="9"/>
      <name val="Euphemia"/>
      <family val="2"/>
      <scheme val="minor"/>
    </font>
    <font>
      <sz val="11"/>
      <name val="Euphemia"/>
      <family val="2"/>
      <scheme val="minor"/>
    </font>
    <font>
      <sz val="11"/>
      <color theme="1" tint="0.14990691854609822"/>
      <name val="Century Gothic"/>
      <family val="2"/>
      <scheme val="major"/>
    </font>
    <font>
      <b/>
      <sz val="10"/>
      <color theme="1"/>
      <name val="Euphemia"/>
      <family val="2"/>
      <scheme val="minor"/>
    </font>
    <font>
      <sz val="10"/>
      <color theme="1"/>
      <name val="Calibri"/>
      <family val="2"/>
    </font>
    <font>
      <sz val="10"/>
      <color theme="1"/>
      <name val="Euphemia"/>
      <family val="2"/>
    </font>
    <font>
      <b/>
      <sz val="9"/>
      <color theme="1"/>
      <name val="Euphemia"/>
      <family val="2"/>
      <scheme val="minor"/>
    </font>
    <font>
      <sz val="9"/>
      <color theme="1"/>
      <name val="Euphemia"/>
      <family val="2"/>
      <scheme val="minor"/>
    </font>
    <font>
      <b/>
      <sz val="8"/>
      <color theme="1"/>
      <name val="Euphemia"/>
      <family val="2"/>
      <scheme val="minor"/>
    </font>
    <font>
      <b/>
      <sz val="10"/>
      <name val="Century Gothic"/>
      <family val="2"/>
      <scheme val="major"/>
    </font>
    <font>
      <b/>
      <sz val="11"/>
      <color theme="1" tint="0.34998626667073579"/>
      <name val="Euphemia"/>
      <family val="2"/>
      <scheme val="minor"/>
    </font>
    <font>
      <sz val="11"/>
      <color theme="1" tint="0.34998626667073579"/>
      <name val="Euphemia"/>
      <family val="2"/>
      <scheme val="minor"/>
    </font>
    <font>
      <sz val="8"/>
      <color theme="1"/>
      <name val="Euphemia"/>
      <family val="2"/>
      <scheme val="minor"/>
    </font>
    <font>
      <sz val="8.5"/>
      <name val="Euphemia"/>
      <family val="2"/>
      <scheme val="minor"/>
    </font>
    <font>
      <b/>
      <sz val="8"/>
      <name val="Euphemia"/>
      <family val="2"/>
      <scheme val="minor"/>
    </font>
    <font>
      <b/>
      <sz val="10"/>
      <color theme="1" tint="0.34998626667073579"/>
      <name val="Euphemia"/>
      <family val="2"/>
      <scheme val="minor"/>
    </font>
    <font>
      <sz val="10"/>
      <color theme="1"/>
      <name val="Euphemia"/>
      <family val="2"/>
      <scheme val="minor"/>
    </font>
    <font>
      <sz val="8"/>
      <color theme="1"/>
      <name val="Euphemia"/>
      <family val="2"/>
      <scheme val="minor"/>
    </font>
    <font>
      <sz val="8"/>
      <name val="Euphemia"/>
      <family val="2"/>
      <scheme val="minor"/>
    </font>
    <font>
      <b/>
      <sz val="9"/>
      <name val="Euphemia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8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 tint="0.34998626667073579"/>
      </bottom>
      <diagonal/>
    </border>
    <border>
      <left/>
      <right/>
      <top style="thin">
        <color indexed="64"/>
      </top>
      <bottom style="medium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1" tint="0.34998626667073579"/>
      </top>
      <bottom style="thin">
        <color indexed="64"/>
      </bottom>
      <diagonal/>
    </border>
    <border>
      <left/>
      <right/>
      <top style="medium">
        <color theme="1" tint="0.34998626667073579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theme="1" tint="0.499984740745262"/>
      </top>
      <bottom style="thin">
        <color theme="0" tint="-0.14999847407452621"/>
      </bottom>
      <diagonal/>
    </border>
    <border>
      <left/>
      <right style="thin">
        <color indexed="64"/>
      </right>
      <top style="medium">
        <color theme="0" tint="-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14999847407452621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</borders>
  <cellStyleXfs count="24">
    <xf numFmtId="0" fontId="0" fillId="0" borderId="0">
      <alignment vertical="center" wrapText="1"/>
    </xf>
    <xf numFmtId="0" fontId="5" fillId="0" borderId="0"/>
    <xf numFmtId="0" fontId="2" fillId="0" borderId="1"/>
    <xf numFmtId="0" fontId="1" fillId="0" borderId="2"/>
    <xf numFmtId="0" fontId="1" fillId="0" borderId="0"/>
    <xf numFmtId="164" fontId="4" fillId="0" borderId="0" applyFont="0" applyFill="0" applyBorder="0" applyAlignment="0" applyProtection="0"/>
    <xf numFmtId="0" fontId="3" fillId="0" borderId="3"/>
    <xf numFmtId="14" fontId="4" fillId="0" borderId="0" applyFont="0" applyFill="0" applyBorder="0" applyAlignment="0">
      <alignment vertical="center"/>
    </xf>
    <xf numFmtId="0" fontId="4" fillId="0" borderId="0" applyNumberFormat="0" applyFont="0" applyFill="0" applyBorder="0">
      <alignment horizontal="center" vertical="center"/>
    </xf>
    <xf numFmtId="0" fontId="6" fillId="2" borderId="0" applyBorder="0" applyAlignment="0">
      <alignment horizontal="center" vertical="center" wrapText="1"/>
    </xf>
    <xf numFmtId="43" fontId="4" fillId="0" borderId="0" applyFont="0" applyFill="0" applyBorder="0" applyAlignment="0" applyProtection="0"/>
    <xf numFmtId="0" fontId="11" fillId="4" borderId="5" applyNumberFormat="0" applyFont="0" applyFill="0" applyAlignment="0" applyProtection="0"/>
    <xf numFmtId="165" fontId="11" fillId="0" borderId="5" applyFont="0" applyFill="0" applyBorder="0" applyProtection="0">
      <alignment vertical="center"/>
    </xf>
    <xf numFmtId="0" fontId="11" fillId="5" borderId="0" applyNumberFormat="0" applyFont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1" fillId="4" borderId="6" applyNumberFormat="0" applyFont="0" applyFill="0" applyAlignment="0" applyProtection="0"/>
    <xf numFmtId="0" fontId="11" fillId="4" borderId="7" applyNumberFormat="0" applyFont="0" applyFill="0" applyAlignment="0" applyProtection="0"/>
    <xf numFmtId="9" fontId="4" fillId="0" borderId="0" applyFont="0" applyFill="0" applyBorder="0" applyAlignment="0" applyProtection="0"/>
    <xf numFmtId="0" fontId="14" fillId="0" borderId="0" applyNumberFormat="0" applyFill="0" applyBorder="0">
      <alignment horizontal="center" vertical="center" wrapText="1"/>
    </xf>
    <xf numFmtId="0" fontId="11" fillId="6" borderId="0" applyNumberFormat="0" applyFont="0" applyBorder="0" applyAlignment="0" applyProtection="0"/>
    <xf numFmtId="0" fontId="13" fillId="0" borderId="9" applyNumberFormat="0" applyFont="0" applyFill="0" applyAlignment="0" applyProtection="0">
      <alignment horizontal="center"/>
    </xf>
    <xf numFmtId="0" fontId="13" fillId="0" borderId="0" applyNumberFormat="0" applyFill="0" applyBorder="0" applyProtection="0">
      <alignment vertical="top"/>
    </xf>
    <xf numFmtId="0" fontId="16" fillId="0" borderId="0">
      <alignment vertical="center" wrapText="1"/>
    </xf>
    <xf numFmtId="0" fontId="20" fillId="0" borderId="32">
      <alignment horizontal="right" vertical="center" wrapText="1" indent="1"/>
    </xf>
  </cellStyleXfs>
  <cellXfs count="367">
    <xf numFmtId="0" fontId="0" fillId="0" borderId="0" xfId="0">
      <alignment vertical="center" wrapText="1"/>
    </xf>
    <xf numFmtId="0" fontId="0" fillId="0" borderId="0" xfId="0" applyFont="1">
      <alignment vertical="center" wrapText="1"/>
    </xf>
    <xf numFmtId="0" fontId="0" fillId="0" borderId="0" xfId="16" applyFont="1" applyFill="1" applyBorder="1" applyAlignment="1">
      <alignment vertical="center"/>
    </xf>
    <xf numFmtId="0" fontId="0" fillId="0" borderId="0" xfId="0" applyAlignment="1">
      <alignment vertical="center"/>
    </xf>
    <xf numFmtId="3" fontId="0" fillId="0" borderId="0" xfId="12" applyNumberFormat="1" applyFont="1" applyBorder="1">
      <alignment vertical="center"/>
    </xf>
    <xf numFmtId="9" fontId="0" fillId="0" borderId="0" xfId="17" applyFont="1" applyBorder="1" applyAlignment="1">
      <alignment vertical="center"/>
    </xf>
    <xf numFmtId="3" fontId="0" fillId="0" borderId="0" xfId="12" applyNumberFormat="1" applyFont="1" applyFill="1" applyBorder="1">
      <alignment vertical="center"/>
    </xf>
    <xf numFmtId="9" fontId="0" fillId="0" borderId="0" xfId="17" applyFont="1" applyFill="1" applyBorder="1" applyAlignment="1">
      <alignment vertical="center"/>
    </xf>
    <xf numFmtId="164" fontId="0" fillId="0" borderId="0" xfId="5" applyFont="1" applyFill="1" applyBorder="1" applyAlignment="1">
      <alignment vertical="center"/>
    </xf>
    <xf numFmtId="0" fontId="13" fillId="0" borderId="0" xfId="21" applyBorder="1">
      <alignment vertical="top"/>
    </xf>
    <xf numFmtId="0" fontId="0" fillId="0" borderId="0" xfId="14" applyFont="1" applyBorder="1">
      <alignment vertical="center"/>
    </xf>
    <xf numFmtId="0" fontId="0" fillId="0" borderId="0" xfId="11" applyFont="1" applyFill="1" applyBorder="1" applyAlignment="1"/>
    <xf numFmtId="2" fontId="0" fillId="0" borderId="10" xfId="11" applyNumberFormat="1" applyFont="1" applyFill="1" applyBorder="1" applyAlignment="1">
      <alignment vertical="center"/>
    </xf>
    <xf numFmtId="2" fontId="0" fillId="0" borderId="0" xfId="5" applyNumberFormat="1" applyFont="1" applyBorder="1" applyAlignment="1">
      <alignment vertical="center"/>
    </xf>
    <xf numFmtId="2" fontId="0" fillId="0" borderId="0" xfId="12" applyNumberFormat="1" applyFont="1" applyBorder="1" applyAlignment="1">
      <alignment horizontal="right" vertical="center"/>
    </xf>
    <xf numFmtId="2" fontId="0" fillId="0" borderId="0" xfId="0" applyNumberFormat="1" applyAlignment="1">
      <alignment vertical="center"/>
    </xf>
    <xf numFmtId="0" fontId="18" fillId="0" borderId="0" xfId="0" applyFont="1" applyFill="1" applyBorder="1" applyAlignment="1">
      <alignment vertical="center"/>
    </xf>
    <xf numFmtId="2" fontId="18" fillId="0" borderId="0" xfId="5" applyNumberFormat="1" applyFont="1" applyFill="1" applyBorder="1" applyAlignment="1">
      <alignment vertical="center"/>
    </xf>
    <xf numFmtId="2" fontId="18" fillId="0" borderId="0" xfId="15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vertical="center"/>
    </xf>
    <xf numFmtId="2" fontId="18" fillId="0" borderId="21" xfId="5" applyNumberFormat="1" applyFont="1" applyFill="1" applyBorder="1" applyAlignment="1">
      <alignment vertical="center"/>
    </xf>
    <xf numFmtId="0" fontId="18" fillId="0" borderId="23" xfId="14" applyFont="1" applyFill="1" applyBorder="1">
      <alignment vertical="center"/>
    </xf>
    <xf numFmtId="0" fontId="18" fillId="0" borderId="23" xfId="15" applyFont="1" applyFill="1" applyBorder="1" applyAlignment="1"/>
    <xf numFmtId="2" fontId="18" fillId="0" borderId="0" xfId="11" applyNumberFormat="1" applyFont="1" applyFill="1" applyBorder="1" applyAlignment="1">
      <alignment vertical="center"/>
    </xf>
    <xf numFmtId="0" fontId="18" fillId="0" borderId="0" xfId="2" applyFont="1" applyFill="1" applyBorder="1" applyAlignment="1">
      <alignment horizontal="left" vertical="center"/>
    </xf>
    <xf numFmtId="2" fontId="18" fillId="0" borderId="0" xfId="5" applyNumberFormat="1" applyFont="1" applyFill="1" applyBorder="1" applyAlignment="1">
      <alignment horizontal="left" vertical="center"/>
    </xf>
    <xf numFmtId="2" fontId="18" fillId="0" borderId="0" xfId="0" applyNumberFormat="1" applyFont="1" applyFill="1" applyBorder="1" applyAlignment="1">
      <alignment horizontal="left" vertical="center"/>
    </xf>
    <xf numFmtId="0" fontId="18" fillId="0" borderId="23" xfId="2" applyFont="1" applyFill="1" applyBorder="1"/>
    <xf numFmtId="0" fontId="18" fillId="0" borderId="21" xfId="0" applyFont="1" applyFill="1" applyBorder="1" applyAlignment="1">
      <alignment vertical="center"/>
    </xf>
    <xf numFmtId="0" fontId="18" fillId="0" borderId="23" xfId="11" applyFont="1" applyFill="1" applyBorder="1" applyAlignment="1"/>
    <xf numFmtId="0" fontId="18" fillId="0" borderId="23" xfId="14" applyFont="1" applyFill="1" applyBorder="1" applyAlignment="1"/>
    <xf numFmtId="0" fontId="17" fillId="0" borderId="0" xfId="0" applyFont="1" applyFill="1" applyBorder="1" applyAlignment="1">
      <alignment horizontal="left" vertical="center"/>
    </xf>
    <xf numFmtId="2" fontId="17" fillId="0" borderId="0" xfId="0" applyNumberFormat="1" applyFont="1" applyFill="1" applyBorder="1" applyAlignment="1">
      <alignment vertical="center"/>
    </xf>
    <xf numFmtId="4" fontId="0" fillId="0" borderId="0" xfId="5" applyNumberFormat="1" applyFont="1" applyFill="1" applyBorder="1" applyAlignment="1">
      <alignment vertical="center"/>
    </xf>
    <xf numFmtId="2" fontId="17" fillId="0" borderId="12" xfId="0" applyNumberFormat="1" applyFont="1" applyFill="1" applyBorder="1" applyAlignment="1">
      <alignment horizontal="right" vertical="center"/>
    </xf>
    <xf numFmtId="43" fontId="0" fillId="0" borderId="0" xfId="10" applyFont="1" applyFill="1" applyBorder="1" applyAlignment="1">
      <alignment vertical="center" wrapText="1"/>
    </xf>
    <xf numFmtId="4" fontId="0" fillId="0" borderId="0" xfId="15" applyNumberFormat="1" applyFont="1" applyFill="1" applyBorder="1" applyAlignment="1">
      <alignment vertical="center"/>
    </xf>
    <xf numFmtId="43" fontId="0" fillId="0" borderId="30" xfId="10" applyFont="1" applyFill="1" applyBorder="1" applyAlignment="1">
      <alignment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9" fillId="0" borderId="0" xfId="0" applyFont="1">
      <alignment vertical="center" wrapText="1"/>
    </xf>
    <xf numFmtId="43" fontId="0" fillId="7" borderId="4" xfId="10" applyFont="1" applyFill="1" applyBorder="1" applyAlignment="1">
      <alignment vertical="center" wrapText="1"/>
    </xf>
    <xf numFmtId="43" fontId="7" fillId="9" borderId="4" xfId="10" applyFont="1" applyFill="1" applyBorder="1" applyAlignment="1">
      <alignment vertical="center" wrapText="1"/>
    </xf>
    <xf numFmtId="43" fontId="0" fillId="7" borderId="31" xfId="10" applyFont="1" applyFill="1" applyBorder="1" applyAlignment="1">
      <alignment vertical="center" wrapText="1"/>
    </xf>
    <xf numFmtId="43" fontId="7" fillId="9" borderId="31" xfId="10" applyFont="1" applyFill="1" applyBorder="1" applyAlignment="1">
      <alignment vertical="center" wrapText="1"/>
    </xf>
    <xf numFmtId="0" fontId="17" fillId="7" borderId="8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4" fontId="7" fillId="7" borderId="33" xfId="15" applyNumberFormat="1" applyFont="1" applyFill="1" applyBorder="1" applyAlignment="1">
      <alignment vertical="center"/>
    </xf>
    <xf numFmtId="4" fontId="7" fillId="9" borderId="33" xfId="15" applyNumberFormat="1" applyFont="1" applyFill="1" applyBorder="1" applyAlignment="1">
      <alignment vertical="center"/>
    </xf>
    <xf numFmtId="4" fontId="7" fillId="0" borderId="34" xfId="15" applyNumberFormat="1" applyFont="1" applyFill="1" applyBorder="1" applyAlignment="1">
      <alignment vertical="center"/>
    </xf>
    <xf numFmtId="0" fontId="17" fillId="7" borderId="17" xfId="0" applyFont="1" applyFill="1" applyBorder="1" applyAlignment="1">
      <alignment vertical="center"/>
    </xf>
    <xf numFmtId="2" fontId="18" fillId="7" borderId="18" xfId="5" applyNumberFormat="1" applyFont="1" applyFill="1" applyBorder="1" applyAlignment="1">
      <alignment vertical="center"/>
    </xf>
    <xf numFmtId="2" fontId="18" fillId="0" borderId="36" xfId="11" applyNumberFormat="1" applyFont="1" applyFill="1" applyBorder="1" applyAlignment="1">
      <alignment vertical="center"/>
    </xf>
    <xf numFmtId="3" fontId="18" fillId="0" borderId="36" xfId="11" applyNumberFormat="1" applyFont="1" applyFill="1" applyBorder="1" applyAlignment="1">
      <alignment vertical="center"/>
    </xf>
    <xf numFmtId="3" fontId="18" fillId="0" borderId="36" xfId="12" applyNumberFormat="1" applyFont="1" applyFill="1" applyBorder="1" applyAlignment="1">
      <alignment horizontal="right" vertical="center"/>
    </xf>
    <xf numFmtId="0" fontId="18" fillId="0" borderId="38" xfId="14" applyFont="1" applyFill="1" applyBorder="1">
      <alignment vertical="center"/>
    </xf>
    <xf numFmtId="0" fontId="18" fillId="0" borderId="38" xfId="15" applyFont="1" applyFill="1" applyBorder="1" applyAlignment="1"/>
    <xf numFmtId="2" fontId="18" fillId="0" borderId="44" xfId="5" applyNumberFormat="1" applyFont="1" applyFill="1" applyBorder="1" applyAlignment="1">
      <alignment vertical="center"/>
    </xf>
    <xf numFmtId="0" fontId="18" fillId="0" borderId="38" xfId="2" applyFont="1" applyFill="1" applyBorder="1"/>
    <xf numFmtId="0" fontId="17" fillId="9" borderId="43" xfId="11" applyFont="1" applyFill="1" applyBorder="1" applyAlignment="1"/>
    <xf numFmtId="0" fontId="17" fillId="9" borderId="43" xfId="14" applyFont="1" applyFill="1" applyBorder="1">
      <alignment vertical="center"/>
    </xf>
    <xf numFmtId="0" fontId="17" fillId="9" borderId="20" xfId="15" applyFont="1" applyFill="1" applyBorder="1" applyAlignment="1"/>
    <xf numFmtId="0" fontId="17" fillId="9" borderId="20" xfId="11" applyFont="1" applyFill="1" applyBorder="1" applyAlignment="1"/>
    <xf numFmtId="0" fontId="9" fillId="0" borderId="0" xfId="6" applyFont="1" applyBorder="1"/>
    <xf numFmtId="0" fontId="10" fillId="0" borderId="50" xfId="0" applyFont="1" applyFill="1" applyBorder="1" applyAlignment="1">
      <alignment vertical="center" wrapText="1"/>
    </xf>
    <xf numFmtId="0" fontId="10" fillId="0" borderId="50" xfId="0" applyFont="1" applyFill="1" applyBorder="1" applyAlignment="1">
      <alignment horizontal="left" vertical="center" wrapText="1"/>
    </xf>
    <xf numFmtId="0" fontId="19" fillId="7" borderId="49" xfId="0" applyFont="1" applyFill="1" applyBorder="1" applyAlignment="1">
      <alignment vertical="center" wrapText="1"/>
    </xf>
    <xf numFmtId="0" fontId="19" fillId="7" borderId="49" xfId="0" applyFont="1" applyFill="1" applyBorder="1" applyAlignment="1">
      <alignment horizontal="center" vertical="center" wrapText="1"/>
    </xf>
    <xf numFmtId="0" fontId="7" fillId="0" borderId="51" xfId="15" applyFont="1" applyFill="1" applyBorder="1"/>
    <xf numFmtId="0" fontId="13" fillId="0" borderId="52" xfId="15" applyFont="1" applyFill="1" applyBorder="1" applyAlignment="1"/>
    <xf numFmtId="4" fontId="7" fillId="0" borderId="51" xfId="15" applyNumberFormat="1" applyFont="1" applyFill="1" applyBorder="1" applyAlignment="1">
      <alignment vertical="center"/>
    </xf>
    <xf numFmtId="43" fontId="0" fillId="0" borderId="46" xfId="10" applyFont="1" applyFill="1" applyBorder="1" applyAlignment="1">
      <alignment vertical="center" wrapText="1"/>
    </xf>
    <xf numFmtId="0" fontId="17" fillId="8" borderId="55" xfId="1" applyFont="1" applyFill="1" applyBorder="1" applyAlignment="1">
      <alignment horizontal="center" vertical="center"/>
    </xf>
    <xf numFmtId="0" fontId="17" fillId="8" borderId="53" xfId="1" applyFont="1" applyFill="1" applyBorder="1" applyAlignment="1">
      <alignment horizontal="center" vertical="center"/>
    </xf>
    <xf numFmtId="0" fontId="0" fillId="0" borderId="56" xfId="11" applyFont="1" applyFill="1" applyBorder="1" applyAlignment="1">
      <alignment vertical="center"/>
    </xf>
    <xf numFmtId="43" fontId="0" fillId="0" borderId="57" xfId="10" applyFont="1" applyFill="1" applyBorder="1" applyAlignment="1">
      <alignment vertical="center" wrapText="1"/>
    </xf>
    <xf numFmtId="0" fontId="0" fillId="0" borderId="56" xfId="13" applyFont="1" applyFill="1" applyBorder="1" applyAlignment="1">
      <alignment vertical="center"/>
    </xf>
    <xf numFmtId="0" fontId="0" fillId="0" borderId="58" xfId="13" applyFont="1" applyFill="1" applyBorder="1" applyAlignment="1">
      <alignment vertical="center"/>
    </xf>
    <xf numFmtId="43" fontId="0" fillId="0" borderId="59" xfId="10" applyFont="1" applyFill="1" applyBorder="1" applyAlignment="1">
      <alignment vertical="center" wrapText="1"/>
    </xf>
    <xf numFmtId="43" fontId="0" fillId="0" borderId="60" xfId="10" applyFont="1" applyFill="1" applyBorder="1" applyAlignment="1">
      <alignment vertical="center" wrapText="1"/>
    </xf>
    <xf numFmtId="0" fontId="19" fillId="7" borderId="62" xfId="0" applyFont="1" applyFill="1" applyBorder="1" applyAlignment="1">
      <alignment vertical="center" wrapText="1"/>
    </xf>
    <xf numFmtId="0" fontId="19" fillId="7" borderId="6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50" xfId="0" applyFont="1" applyFill="1" applyBorder="1" applyAlignment="1">
      <alignment horizontal="center" vertical="center" wrapText="1"/>
    </xf>
    <xf numFmtId="0" fontId="10" fillId="0" borderId="73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0" fontId="25" fillId="7" borderId="75" xfId="0" applyFont="1" applyFill="1" applyBorder="1" applyAlignment="1">
      <alignment horizontal="left" vertical="center" wrapText="1"/>
    </xf>
    <xf numFmtId="0" fontId="25" fillId="7" borderId="74" xfId="0" applyFont="1" applyFill="1" applyBorder="1" applyAlignment="1">
      <alignment horizontal="left" vertical="center" wrapText="1"/>
    </xf>
    <xf numFmtId="0" fontId="25" fillId="7" borderId="76" xfId="0" applyFont="1" applyFill="1" applyBorder="1" applyAlignment="1">
      <alignment horizontal="left" vertical="center" wrapText="1"/>
    </xf>
    <xf numFmtId="0" fontId="25" fillId="7" borderId="77" xfId="0" applyFont="1" applyFill="1" applyBorder="1" applyAlignment="1">
      <alignment horizontal="left" vertical="center" wrapText="1"/>
    </xf>
    <xf numFmtId="0" fontId="25" fillId="7" borderId="76" xfId="0" applyFont="1" applyFill="1" applyBorder="1" applyAlignment="1">
      <alignment vertical="center" wrapText="1"/>
    </xf>
    <xf numFmtId="0" fontId="25" fillId="7" borderId="77" xfId="0" applyFont="1" applyFill="1" applyBorder="1" applyAlignment="1">
      <alignment vertical="center" wrapText="1"/>
    </xf>
    <xf numFmtId="167" fontId="24" fillId="9" borderId="91" xfId="0" applyNumberFormat="1" applyFont="1" applyFill="1" applyBorder="1" applyAlignment="1">
      <alignment horizontal="right" vertical="center" wrapText="1"/>
    </xf>
    <xf numFmtId="0" fontId="10" fillId="7" borderId="61" xfId="0" applyFont="1" applyFill="1" applyBorder="1" applyAlignment="1">
      <alignment horizontal="left" vertical="center" wrapText="1"/>
    </xf>
    <xf numFmtId="0" fontId="10" fillId="7" borderId="70" xfId="0" applyFont="1" applyFill="1" applyBorder="1" applyAlignment="1">
      <alignment horizontal="left" vertical="center" wrapText="1"/>
    </xf>
    <xf numFmtId="14" fontId="10" fillId="9" borderId="45" xfId="0" applyNumberFormat="1" applyFont="1" applyFill="1" applyBorder="1" applyAlignment="1">
      <alignment horizontal="right" vertical="center" wrapText="1"/>
    </xf>
    <xf numFmtId="14" fontId="10" fillId="9" borderId="52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vertical="center"/>
    </xf>
    <xf numFmtId="2" fontId="0" fillId="0" borderId="0" xfId="11" applyNumberFormat="1" applyFont="1" applyFill="1" applyBorder="1" applyAlignment="1">
      <alignment vertical="center"/>
    </xf>
    <xf numFmtId="2" fontId="0" fillId="0" borderId="0" xfId="12" applyNumberFormat="1" applyFont="1" applyFill="1" applyBorder="1" applyAlignment="1">
      <alignment horizontal="right" vertical="center"/>
    </xf>
    <xf numFmtId="0" fontId="0" fillId="0" borderId="46" xfId="11" applyFont="1" applyFill="1" applyBorder="1" applyAlignment="1"/>
    <xf numFmtId="2" fontId="0" fillId="0" borderId="46" xfId="11" applyNumberFormat="1" applyFont="1" applyFill="1" applyBorder="1" applyAlignment="1">
      <alignment vertical="center"/>
    </xf>
    <xf numFmtId="2" fontId="0" fillId="0" borderId="46" xfId="12" applyNumberFormat="1" applyFont="1" applyFill="1" applyBorder="1" applyAlignment="1">
      <alignment horizontal="right" vertical="center"/>
    </xf>
    <xf numFmtId="0" fontId="0" fillId="0" borderId="46" xfId="14" applyFont="1" applyBorder="1">
      <alignment vertical="center"/>
    </xf>
    <xf numFmtId="2" fontId="0" fillId="0" borderId="46" xfId="5" applyNumberFormat="1" applyFont="1" applyBorder="1" applyAlignment="1">
      <alignment vertical="center"/>
    </xf>
    <xf numFmtId="2" fontId="0" fillId="0" borderId="46" xfId="12" applyNumberFormat="1" applyFont="1" applyBorder="1" applyAlignment="1">
      <alignment horizontal="right" vertical="center"/>
    </xf>
    <xf numFmtId="0" fontId="0" fillId="9" borderId="54" xfId="11" applyNumberFormat="1" applyFont="1" applyFill="1" applyBorder="1" applyAlignment="1">
      <alignment horizontal="right"/>
    </xf>
    <xf numFmtId="0" fontId="0" fillId="0" borderId="55" xfId="11" applyFont="1" applyFill="1" applyBorder="1" applyAlignment="1"/>
    <xf numFmtId="2" fontId="0" fillId="0" borderId="55" xfId="11" applyNumberFormat="1" applyFont="1" applyFill="1" applyBorder="1" applyAlignment="1">
      <alignment vertical="center"/>
    </xf>
    <xf numFmtId="2" fontId="0" fillId="0" borderId="55" xfId="12" applyNumberFormat="1" applyFont="1" applyFill="1" applyBorder="1" applyAlignment="1">
      <alignment horizontal="right" vertical="center"/>
    </xf>
    <xf numFmtId="4" fontId="13" fillId="0" borderId="53" xfId="11" applyNumberFormat="1" applyFont="1" applyFill="1" applyBorder="1" applyAlignment="1">
      <alignment vertical="center"/>
    </xf>
    <xf numFmtId="0" fontId="0" fillId="9" borderId="56" xfId="11" applyNumberFormat="1" applyFont="1" applyFill="1" applyBorder="1" applyAlignment="1">
      <alignment horizontal="right"/>
    </xf>
    <xf numFmtId="4" fontId="13" fillId="0" borderId="57" xfId="11" applyNumberFormat="1" applyFont="1" applyFill="1" applyBorder="1" applyAlignment="1">
      <alignment vertical="center"/>
    </xf>
    <xf numFmtId="0" fontId="0" fillId="9" borderId="58" xfId="13" applyNumberFormat="1" applyFont="1" applyFill="1" applyBorder="1" applyAlignment="1">
      <alignment horizontal="right"/>
    </xf>
    <xf numFmtId="0" fontId="0" fillId="0" borderId="59" xfId="14" applyFont="1" applyBorder="1">
      <alignment vertical="center"/>
    </xf>
    <xf numFmtId="2" fontId="0" fillId="0" borderId="59" xfId="5" applyNumberFormat="1" applyFont="1" applyBorder="1" applyAlignment="1">
      <alignment vertical="center"/>
    </xf>
    <xf numFmtId="2" fontId="0" fillId="0" borderId="59" xfId="12" applyNumberFormat="1" applyFont="1" applyBorder="1" applyAlignment="1">
      <alignment horizontal="right" vertical="center"/>
    </xf>
    <xf numFmtId="4" fontId="13" fillId="0" borderId="60" xfId="11" applyNumberFormat="1" applyFont="1" applyFill="1" applyBorder="1" applyAlignment="1">
      <alignment vertical="center"/>
    </xf>
    <xf numFmtId="0" fontId="27" fillId="7" borderId="44" xfId="2" applyNumberFormat="1" applyFont="1" applyFill="1" applyBorder="1" applyAlignment="1">
      <alignment horizontal="left" vertical="center"/>
    </xf>
    <xf numFmtId="2" fontId="8" fillId="7" borderId="44" xfId="5" applyNumberFormat="1" applyFont="1" applyFill="1" applyBorder="1" applyAlignment="1">
      <alignment horizontal="right" vertical="center"/>
    </xf>
    <xf numFmtId="2" fontId="8" fillId="7" borderId="44" xfId="0" applyNumberFormat="1" applyFont="1" applyFill="1" applyBorder="1" applyAlignment="1">
      <alignment horizontal="right" vertical="center"/>
    </xf>
    <xf numFmtId="4" fontId="8" fillId="7" borderId="45" xfId="0" applyNumberFormat="1" applyFont="1" applyFill="1" applyBorder="1" applyAlignment="1">
      <alignment horizontal="right" vertical="center"/>
    </xf>
    <xf numFmtId="2" fontId="24" fillId="9" borderId="95" xfId="15" applyNumberFormat="1" applyFont="1" applyFill="1" applyBorder="1" applyAlignment="1">
      <alignment vertical="center"/>
    </xf>
    <xf numFmtId="0" fontId="13" fillId="9" borderId="95" xfId="15" applyFont="1" applyFill="1" applyBorder="1" applyAlignment="1">
      <alignment vertical="center"/>
    </xf>
    <xf numFmtId="166" fontId="24" fillId="9" borderId="94" xfId="15" applyNumberFormat="1" applyFont="1" applyFill="1" applyBorder="1" applyAlignment="1">
      <alignment horizontal="center" vertical="center"/>
    </xf>
    <xf numFmtId="49" fontId="8" fillId="7" borderId="43" xfId="0" applyNumberFormat="1" applyFont="1" applyFill="1" applyBorder="1" applyAlignment="1">
      <alignment horizontal="center" vertical="center"/>
    </xf>
    <xf numFmtId="166" fontId="24" fillId="0" borderId="0" xfId="15" applyNumberFormat="1" applyFont="1" applyFill="1" applyBorder="1" applyAlignment="1">
      <alignment horizontal="center" vertical="center"/>
    </xf>
    <xf numFmtId="0" fontId="13" fillId="0" borderId="0" xfId="15" applyFont="1" applyFill="1" applyBorder="1" applyAlignment="1">
      <alignment vertical="center"/>
    </xf>
    <xf numFmtId="2" fontId="24" fillId="0" borderId="0" xfId="15" applyNumberFormat="1" applyFont="1" applyFill="1" applyBorder="1" applyAlignment="1">
      <alignment vertical="center"/>
    </xf>
    <xf numFmtId="4" fontId="13" fillId="0" borderId="0" xfId="11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" fontId="13" fillId="0" borderId="97" xfId="11" applyNumberFormat="1" applyFont="1" applyFill="1" applyBorder="1" applyAlignment="1">
      <alignment vertical="center"/>
    </xf>
    <xf numFmtId="0" fontId="0" fillId="0" borderId="0" xfId="11" applyNumberFormat="1" applyFont="1" applyFill="1" applyBorder="1" applyAlignment="1">
      <alignment horizontal="right"/>
    </xf>
    <xf numFmtId="0" fontId="0" fillId="0" borderId="0" xfId="0" applyFill="1" applyBorder="1" applyAlignment="1">
      <alignment vertical="center"/>
    </xf>
    <xf numFmtId="0" fontId="0" fillId="0" borderId="81" xfId="14" applyFont="1" applyBorder="1">
      <alignment vertical="center"/>
    </xf>
    <xf numFmtId="2" fontId="0" fillId="0" borderId="81" xfId="5" applyNumberFormat="1" applyFont="1" applyBorder="1" applyAlignment="1">
      <alignment vertical="center"/>
    </xf>
    <xf numFmtId="2" fontId="0" fillId="0" borderId="81" xfId="12" applyNumberFormat="1" applyFont="1" applyBorder="1" applyAlignment="1">
      <alignment horizontal="right" vertical="center"/>
    </xf>
    <xf numFmtId="166" fontId="24" fillId="9" borderId="87" xfId="15" applyNumberFormat="1" applyFont="1" applyFill="1" applyBorder="1" applyAlignment="1">
      <alignment horizontal="center" vertical="center"/>
    </xf>
    <xf numFmtId="0" fontId="13" fillId="9" borderId="98" xfId="15" applyFont="1" applyFill="1" applyBorder="1" applyAlignment="1">
      <alignment vertical="center"/>
    </xf>
    <xf numFmtId="2" fontId="24" fillId="9" borderId="98" xfId="15" applyNumberFormat="1" applyFont="1" applyFill="1" applyBorder="1" applyAlignment="1">
      <alignment vertical="center"/>
    </xf>
    <xf numFmtId="49" fontId="8" fillId="7" borderId="87" xfId="0" applyNumberFormat="1" applyFont="1" applyFill="1" applyBorder="1" applyAlignment="1">
      <alignment horizontal="center" vertical="center"/>
    </xf>
    <xf numFmtId="0" fontId="27" fillId="7" borderId="98" xfId="2" applyNumberFormat="1" applyFont="1" applyFill="1" applyBorder="1" applyAlignment="1">
      <alignment horizontal="left" vertical="center"/>
    </xf>
    <xf numFmtId="0" fontId="15" fillId="7" borderId="44" xfId="2" applyFont="1" applyFill="1" applyBorder="1"/>
    <xf numFmtId="0" fontId="0" fillId="3" borderId="92" xfId="11" applyFont="1" applyFill="1" applyBorder="1"/>
    <xf numFmtId="0" fontId="0" fillId="3" borderId="99" xfId="13" applyFont="1" applyFill="1" applyBorder="1"/>
    <xf numFmtId="0" fontId="28" fillId="7" borderId="43" xfId="0" applyFont="1" applyFill="1" applyBorder="1" applyAlignment="1">
      <alignment horizontal="center" vertical="center"/>
    </xf>
    <xf numFmtId="0" fontId="29" fillId="0" borderId="10" xfId="14" applyFont="1" applyFill="1" applyBorder="1" applyAlignment="1"/>
    <xf numFmtId="4" fontId="28" fillId="0" borderId="93" xfId="11" applyNumberFormat="1" applyFont="1" applyFill="1" applyBorder="1" applyAlignment="1">
      <alignment vertical="center"/>
    </xf>
    <xf numFmtId="4" fontId="28" fillId="0" borderId="39" xfId="11" applyNumberFormat="1" applyFont="1" applyFill="1" applyBorder="1" applyAlignment="1">
      <alignment vertical="center"/>
    </xf>
    <xf numFmtId="2" fontId="24" fillId="9" borderId="88" xfId="15" applyNumberFormat="1" applyFont="1" applyFill="1" applyBorder="1" applyAlignment="1">
      <alignment vertical="center"/>
    </xf>
    <xf numFmtId="4" fontId="13" fillId="9" borderId="88" xfId="11" applyNumberFormat="1" applyFont="1" applyFill="1" applyBorder="1" applyAlignment="1">
      <alignment vertical="center"/>
    </xf>
    <xf numFmtId="0" fontId="0" fillId="9" borderId="96" xfId="13" applyNumberFormat="1" applyFont="1" applyFill="1" applyBorder="1" applyAlignment="1">
      <alignment horizontal="right"/>
    </xf>
    <xf numFmtId="0" fontId="0" fillId="0" borderId="87" xfId="15" applyFont="1" applyFill="1" applyBorder="1"/>
    <xf numFmtId="0" fontId="28" fillId="0" borderId="98" xfId="15" applyFont="1" applyFill="1" applyBorder="1" applyAlignment="1">
      <alignment vertical="center"/>
    </xf>
    <xf numFmtId="2" fontId="0" fillId="0" borderId="98" xfId="15" applyNumberFormat="1" applyFont="1" applyFill="1" applyBorder="1" applyAlignment="1">
      <alignment vertical="center"/>
    </xf>
    <xf numFmtId="2" fontId="0" fillId="0" borderId="88" xfId="15" applyNumberFormat="1" applyFont="1" applyFill="1" applyBorder="1" applyAlignment="1">
      <alignment vertical="center"/>
    </xf>
    <xf numFmtId="2" fontId="18" fillId="11" borderId="47" xfId="5" applyNumberFormat="1" applyFont="1" applyFill="1" applyBorder="1" applyAlignment="1">
      <alignment horizontal="left" vertical="center"/>
    </xf>
    <xf numFmtId="2" fontId="18" fillId="11" borderId="47" xfId="0" applyNumberFormat="1" applyFont="1" applyFill="1" applyBorder="1" applyAlignment="1">
      <alignment horizontal="left" vertical="center"/>
    </xf>
    <xf numFmtId="0" fontId="17" fillId="11" borderId="48" xfId="0" applyFont="1" applyFill="1" applyBorder="1" applyAlignment="1">
      <alignment horizontal="left" vertical="center"/>
    </xf>
    <xf numFmtId="0" fontId="17" fillId="11" borderId="35" xfId="11" applyFont="1" applyFill="1" applyBorder="1" applyAlignment="1"/>
    <xf numFmtId="0" fontId="10" fillId="0" borderId="64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21" fillId="0" borderId="44" xfId="0" applyFont="1" applyFill="1" applyBorder="1" applyAlignment="1" applyProtection="1">
      <alignment vertical="center" wrapText="1"/>
      <protection locked="0"/>
    </xf>
    <xf numFmtId="0" fontId="21" fillId="0" borderId="0" xfId="0" applyFont="1" applyFill="1" applyBorder="1" applyAlignment="1" applyProtection="1">
      <alignment vertical="center" wrapText="1"/>
      <protection locked="0"/>
    </xf>
    <xf numFmtId="0" fontId="21" fillId="0" borderId="68" xfId="0" applyFont="1" applyFill="1" applyBorder="1" applyAlignment="1" applyProtection="1">
      <alignment vertical="center" wrapText="1"/>
      <protection locked="0"/>
    </xf>
    <xf numFmtId="167" fontId="25" fillId="9" borderId="72" xfId="0" applyNumberFormat="1" applyFont="1" applyFill="1" applyBorder="1" applyAlignment="1" applyProtection="1">
      <alignment horizontal="right" vertical="center" wrapText="1"/>
    </xf>
    <xf numFmtId="167" fontId="25" fillId="9" borderId="86" xfId="0" applyNumberFormat="1" applyFont="1" applyFill="1" applyBorder="1" applyAlignment="1" applyProtection="1">
      <alignment horizontal="right" vertical="center" wrapText="1"/>
    </xf>
    <xf numFmtId="14" fontId="10" fillId="0" borderId="50" xfId="7" applyFont="1" applyFill="1" applyBorder="1" applyAlignment="1">
      <alignment horizontal="center" vertical="center" wrapText="1"/>
    </xf>
    <xf numFmtId="14" fontId="10" fillId="0" borderId="46" xfId="7" applyFont="1" applyFill="1" applyBorder="1" applyAlignment="1">
      <alignment horizontal="center" vertical="center" wrapText="1"/>
    </xf>
    <xf numFmtId="43" fontId="10" fillId="0" borderId="50" xfId="10" applyFont="1" applyFill="1" applyBorder="1" applyAlignment="1">
      <alignment vertical="center" wrapText="1"/>
    </xf>
    <xf numFmtId="164" fontId="10" fillId="0" borderId="50" xfId="5" applyFont="1" applyFill="1" applyBorder="1" applyAlignment="1">
      <alignment horizontal="center" vertical="center" wrapText="1"/>
    </xf>
    <xf numFmtId="164" fontId="30" fillId="0" borderId="50" xfId="5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Border="1">
      <alignment vertical="center" wrapText="1"/>
    </xf>
    <xf numFmtId="0" fontId="7" fillId="0" borderId="95" xfId="0" applyFont="1" applyFill="1" applyBorder="1" applyAlignment="1">
      <alignment horizontal="center" vertical="center" wrapText="1"/>
    </xf>
    <xf numFmtId="2" fontId="18" fillId="0" borderId="0" xfId="12" applyNumberFormat="1" applyFont="1" applyFill="1" applyBorder="1" applyAlignment="1">
      <alignment horizontal="right" vertical="center"/>
    </xf>
    <xf numFmtId="2" fontId="17" fillId="0" borderId="39" xfId="0" applyNumberFormat="1" applyFont="1" applyFill="1" applyBorder="1" applyAlignment="1">
      <alignment vertical="center"/>
    </xf>
    <xf numFmtId="2" fontId="17" fillId="11" borderId="42" xfId="0" applyNumberFormat="1" applyFont="1" applyFill="1" applyBorder="1" applyAlignment="1">
      <alignment vertical="center"/>
    </xf>
    <xf numFmtId="2" fontId="18" fillId="7" borderId="18" xfId="0" applyNumberFormat="1" applyFont="1" applyFill="1" applyBorder="1" applyAlignment="1">
      <alignment vertical="center"/>
    </xf>
    <xf numFmtId="2" fontId="18" fillId="0" borderId="44" xfId="12" applyNumberFormat="1" applyFont="1" applyFill="1" applyBorder="1" applyAlignment="1">
      <alignment horizontal="right" vertical="center"/>
    </xf>
    <xf numFmtId="2" fontId="17" fillId="0" borderId="45" xfId="0" applyNumberFormat="1" applyFont="1" applyFill="1" applyBorder="1" applyAlignment="1">
      <alignment vertical="center"/>
    </xf>
    <xf numFmtId="2" fontId="17" fillId="7" borderId="42" xfId="0" applyNumberFormat="1" applyFont="1" applyFill="1" applyBorder="1" applyAlignment="1">
      <alignment vertical="center"/>
    </xf>
    <xf numFmtId="2" fontId="18" fillId="0" borderId="21" xfId="12" applyNumberFormat="1" applyFont="1" applyFill="1" applyBorder="1" applyAlignment="1">
      <alignment horizontal="right" vertical="center"/>
    </xf>
    <xf numFmtId="2" fontId="17" fillId="0" borderId="22" xfId="0" applyNumberFormat="1" applyFont="1" applyFill="1" applyBorder="1" applyAlignment="1">
      <alignment vertical="center"/>
    </xf>
    <xf numFmtId="2" fontId="17" fillId="0" borderId="24" xfId="0" applyNumberFormat="1" applyFont="1" applyFill="1" applyBorder="1" applyAlignment="1">
      <alignment vertical="center"/>
    </xf>
    <xf numFmtId="2" fontId="17" fillId="7" borderId="27" xfId="0" applyNumberFormat="1" applyFont="1" applyFill="1" applyBorder="1" applyAlignment="1">
      <alignment vertical="center"/>
    </xf>
    <xf numFmtId="2" fontId="17" fillId="7" borderId="13" xfId="0" applyNumberFormat="1" applyFont="1" applyFill="1" applyBorder="1" applyAlignment="1">
      <alignment vertical="center"/>
    </xf>
    <xf numFmtId="2" fontId="17" fillId="0" borderId="13" xfId="0" applyNumberFormat="1" applyFont="1" applyFill="1" applyBorder="1" applyAlignment="1">
      <alignment horizontal="right" vertical="center"/>
    </xf>
    <xf numFmtId="2" fontId="17" fillId="0" borderId="14" xfId="0" applyNumberFormat="1" applyFont="1" applyFill="1" applyBorder="1" applyAlignment="1">
      <alignment vertical="center"/>
    </xf>
    <xf numFmtId="2" fontId="17" fillId="7" borderId="12" xfId="0" applyNumberFormat="1" applyFont="1" applyFill="1" applyBorder="1" applyAlignment="1">
      <alignment vertical="center"/>
    </xf>
    <xf numFmtId="2" fontId="17" fillId="11" borderId="40" xfId="15" applyNumberFormat="1" applyFont="1" applyFill="1" applyBorder="1" applyAlignment="1">
      <alignment vertical="center"/>
    </xf>
    <xf numFmtId="2" fontId="17" fillId="11" borderId="41" xfId="15" applyNumberFormat="1" applyFont="1" applyFill="1" applyBorder="1" applyAlignment="1">
      <alignment vertical="center"/>
    </xf>
    <xf numFmtId="2" fontId="17" fillId="11" borderId="41" xfId="5" applyNumberFormat="1" applyFont="1" applyFill="1" applyBorder="1" applyAlignment="1">
      <alignment vertical="center"/>
    </xf>
    <xf numFmtId="2" fontId="17" fillId="11" borderId="41" xfId="11" applyNumberFormat="1" applyFont="1" applyFill="1" applyBorder="1" applyAlignment="1">
      <alignment vertical="center"/>
    </xf>
    <xf numFmtId="2" fontId="17" fillId="7" borderId="40" xfId="5" applyNumberFormat="1" applyFont="1" applyFill="1" applyBorder="1" applyAlignment="1">
      <alignment vertical="center"/>
    </xf>
    <xf numFmtId="2" fontId="17" fillId="7" borderId="41" xfId="5" applyNumberFormat="1" applyFont="1" applyFill="1" applyBorder="1" applyAlignment="1">
      <alignment vertical="center"/>
    </xf>
    <xf numFmtId="2" fontId="17" fillId="7" borderId="41" xfId="0" applyNumberFormat="1" applyFont="1" applyFill="1" applyBorder="1" applyAlignment="1">
      <alignment vertical="center"/>
    </xf>
    <xf numFmtId="0" fontId="17" fillId="7" borderId="41" xfId="0" applyFont="1" applyFill="1" applyBorder="1" applyAlignment="1">
      <alignment vertical="center"/>
    </xf>
    <xf numFmtId="2" fontId="17" fillId="7" borderId="41" xfId="12" applyNumberFormat="1" applyFont="1" applyFill="1" applyBorder="1" applyAlignment="1">
      <alignment horizontal="right" vertical="center"/>
    </xf>
    <xf numFmtId="2" fontId="17" fillId="7" borderId="25" xfId="5" applyNumberFormat="1" applyFont="1" applyFill="1" applyBorder="1" applyAlignment="1">
      <alignment vertical="center"/>
    </xf>
    <xf numFmtId="0" fontId="17" fillId="7" borderId="26" xfId="0" applyFont="1" applyFill="1" applyBorder="1" applyAlignment="1">
      <alignment vertical="center"/>
    </xf>
    <xf numFmtId="2" fontId="17" fillId="7" borderId="26" xfId="5" applyNumberFormat="1" applyFont="1" applyFill="1" applyBorder="1" applyAlignment="1">
      <alignment vertical="center"/>
    </xf>
    <xf numFmtId="2" fontId="17" fillId="7" borderId="26" xfId="12" applyNumberFormat="1" applyFont="1" applyFill="1" applyBorder="1" applyAlignment="1">
      <alignment horizontal="right" vertical="center"/>
    </xf>
    <xf numFmtId="2" fontId="17" fillId="7" borderId="11" xfId="5" applyNumberFormat="1" applyFont="1" applyFill="1" applyBorder="1" applyAlignment="1">
      <alignment vertical="center"/>
    </xf>
    <xf numFmtId="2" fontId="17" fillId="7" borderId="12" xfId="5" applyNumberFormat="1" applyFont="1" applyFill="1" applyBorder="1" applyAlignment="1">
      <alignment vertical="center"/>
    </xf>
    <xf numFmtId="0" fontId="17" fillId="7" borderId="12" xfId="0" applyFont="1" applyFill="1" applyBorder="1" applyAlignment="1">
      <alignment vertical="center"/>
    </xf>
    <xf numFmtId="49" fontId="31" fillId="0" borderId="46" xfId="1" applyNumberFormat="1" applyFont="1" applyFill="1" applyBorder="1" applyAlignment="1">
      <alignment vertical="center"/>
    </xf>
    <xf numFmtId="0" fontId="31" fillId="0" borderId="59" xfId="1" applyFont="1" applyFill="1" applyBorder="1" applyAlignment="1">
      <alignment vertical="center"/>
    </xf>
    <xf numFmtId="49" fontId="31" fillId="0" borderId="46" xfId="1" quotePrefix="1" applyNumberFormat="1" applyFont="1" applyFill="1" applyBorder="1" applyAlignment="1">
      <alignment vertical="center"/>
    </xf>
    <xf numFmtId="43" fontId="24" fillId="9" borderId="98" xfId="10" applyFont="1" applyFill="1" applyBorder="1" applyAlignment="1">
      <alignment vertical="center"/>
    </xf>
    <xf numFmtId="0" fontId="21" fillId="0" borderId="50" xfId="0" applyFont="1" applyFill="1" applyBorder="1" applyAlignment="1">
      <alignment vertical="center" wrapText="1"/>
    </xf>
    <xf numFmtId="0" fontId="21" fillId="0" borderId="50" xfId="0" applyFont="1" applyFill="1" applyBorder="1" applyAlignment="1">
      <alignment horizontal="left" vertical="center" wrapText="1"/>
    </xf>
    <xf numFmtId="0" fontId="21" fillId="0" borderId="50" xfId="0" applyFont="1" applyFill="1" applyBorder="1" applyAlignment="1">
      <alignment horizontal="center" vertical="center" wrapText="1"/>
    </xf>
    <xf numFmtId="14" fontId="21" fillId="0" borderId="50" xfId="7" applyFont="1" applyFill="1" applyBorder="1" applyAlignment="1">
      <alignment horizontal="center" vertical="center" wrapText="1"/>
    </xf>
    <xf numFmtId="14" fontId="21" fillId="0" borderId="46" xfId="7" applyFont="1" applyFill="1" applyBorder="1" applyAlignment="1">
      <alignment horizontal="center" vertical="center" wrapText="1"/>
    </xf>
    <xf numFmtId="43" fontId="21" fillId="0" borderId="50" xfId="10" applyFont="1" applyFill="1" applyBorder="1" applyAlignment="1">
      <alignment vertical="center" wrapText="1"/>
    </xf>
    <xf numFmtId="164" fontId="21" fillId="0" borderId="50" xfId="5" applyFont="1" applyFill="1" applyBorder="1" applyAlignment="1">
      <alignment horizontal="center" vertical="center" wrapText="1"/>
    </xf>
    <xf numFmtId="168" fontId="21" fillId="0" borderId="50" xfId="0" applyNumberFormat="1" applyFont="1" applyFill="1" applyBorder="1" applyAlignment="1">
      <alignment horizontal="center" vertical="center" wrapText="1"/>
    </xf>
    <xf numFmtId="168" fontId="10" fillId="0" borderId="50" xfId="0" applyNumberFormat="1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169" fontId="7" fillId="0" borderId="8" xfId="0" applyNumberFormat="1" applyFont="1" applyFill="1" applyBorder="1" applyAlignment="1">
      <alignment horizontal="center" vertical="center" wrapText="1"/>
    </xf>
    <xf numFmtId="0" fontId="13" fillId="0" borderId="8" xfId="21" applyFont="1" applyBorder="1" applyAlignment="1">
      <alignment horizontal="right" vertical="center"/>
    </xf>
    <xf numFmtId="168" fontId="13" fillId="0" borderId="8" xfId="21" applyNumberFormat="1" applyFont="1" applyBorder="1" applyAlignment="1">
      <alignment horizontal="right" vertical="center" wrapText="1"/>
    </xf>
    <xf numFmtId="168" fontId="13" fillId="0" borderId="8" xfId="21" quotePrefix="1" applyNumberFormat="1" applyFont="1" applyBorder="1" applyAlignment="1">
      <alignment horizontal="center" vertical="center" wrapText="1"/>
    </xf>
    <xf numFmtId="2" fontId="17" fillId="7" borderId="19" xfId="0" applyNumberFormat="1" applyFont="1" applyFill="1" applyBorder="1" applyAlignment="1">
      <alignment horizontal="center" vertical="center"/>
    </xf>
    <xf numFmtId="3" fontId="17" fillId="0" borderId="37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168" fontId="32" fillId="0" borderId="0" xfId="0" applyNumberFormat="1" applyFont="1" applyFill="1" applyBorder="1" applyAlignment="1">
      <alignment horizontal="right" vertical="center"/>
    </xf>
    <xf numFmtId="168" fontId="32" fillId="0" borderId="0" xfId="0" quotePrefix="1" applyNumberFormat="1" applyFont="1" applyFill="1" applyBorder="1" applyAlignment="1">
      <alignment horizontal="center" vertical="center"/>
    </xf>
    <xf numFmtId="168" fontId="32" fillId="0" borderId="0" xfId="0" applyNumberFormat="1" applyFont="1" applyFill="1" applyBorder="1" applyAlignment="1">
      <alignment horizontal="left" vertical="center"/>
    </xf>
    <xf numFmtId="0" fontId="10" fillId="0" borderId="46" xfId="11" applyFont="1" applyFill="1" applyBorder="1" applyAlignment="1"/>
    <xf numFmtId="0" fontId="10" fillId="0" borderId="46" xfId="14" applyFont="1" applyBorder="1">
      <alignment vertical="center"/>
    </xf>
    <xf numFmtId="0" fontId="10" fillId="0" borderId="59" xfId="14" applyFont="1" applyBorder="1">
      <alignment vertical="center"/>
    </xf>
    <xf numFmtId="0" fontId="33" fillId="9" borderId="98" xfId="15" applyFont="1" applyFill="1" applyBorder="1" applyAlignment="1">
      <alignment vertical="center"/>
    </xf>
    <xf numFmtId="43" fontId="21" fillId="9" borderId="98" xfId="10" applyFont="1" applyFill="1" applyBorder="1" applyAlignment="1">
      <alignment vertical="center"/>
    </xf>
    <xf numFmtId="43" fontId="10" fillId="0" borderId="55" xfId="10" applyFont="1" applyFill="1" applyBorder="1" applyAlignment="1">
      <alignment vertical="center"/>
    </xf>
    <xf numFmtId="43" fontId="10" fillId="0" borderId="55" xfId="10" applyFont="1" applyFill="1" applyBorder="1" applyAlignment="1">
      <alignment horizontal="right" vertical="center"/>
    </xf>
    <xf numFmtId="43" fontId="33" fillId="0" borderId="53" xfId="10" applyFont="1" applyFill="1" applyBorder="1" applyAlignment="1">
      <alignment vertical="center"/>
    </xf>
    <xf numFmtId="43" fontId="10" fillId="0" borderId="46" xfId="10" applyFont="1" applyFill="1" applyBorder="1" applyAlignment="1">
      <alignment vertical="center"/>
    </xf>
    <xf numFmtId="43" fontId="10" fillId="0" borderId="46" xfId="10" applyFont="1" applyFill="1" applyBorder="1" applyAlignment="1">
      <alignment horizontal="right" vertical="center"/>
    </xf>
    <xf numFmtId="43" fontId="33" fillId="0" borderId="57" xfId="10" applyFont="1" applyFill="1" applyBorder="1" applyAlignment="1">
      <alignment vertical="center"/>
    </xf>
    <xf numFmtId="43" fontId="10" fillId="0" borderId="46" xfId="10" applyFont="1" applyBorder="1" applyAlignment="1">
      <alignment vertical="center"/>
    </xf>
    <xf numFmtId="43" fontId="10" fillId="0" borderId="46" xfId="10" applyFont="1" applyBorder="1" applyAlignment="1">
      <alignment horizontal="right" vertical="center"/>
    </xf>
    <xf numFmtId="43" fontId="10" fillId="0" borderId="59" xfId="10" applyFont="1" applyBorder="1" applyAlignment="1">
      <alignment vertical="center"/>
    </xf>
    <xf numFmtId="43" fontId="10" fillId="0" borderId="59" xfId="10" applyFont="1" applyBorder="1" applyAlignment="1">
      <alignment horizontal="right" vertical="center"/>
    </xf>
    <xf numFmtId="43" fontId="33" fillId="0" borderId="60" xfId="10" applyFont="1" applyFill="1" applyBorder="1" applyAlignment="1">
      <alignment vertical="center"/>
    </xf>
    <xf numFmtId="43" fontId="33" fillId="9" borderId="88" xfId="10" applyFont="1" applyFill="1" applyBorder="1" applyAlignment="1">
      <alignment vertical="center"/>
    </xf>
    <xf numFmtId="43" fontId="0" fillId="0" borderId="55" xfId="10" applyFont="1" applyFill="1" applyBorder="1" applyAlignment="1">
      <alignment vertical="center"/>
    </xf>
    <xf numFmtId="43" fontId="0" fillId="0" borderId="55" xfId="10" applyFont="1" applyFill="1" applyBorder="1" applyAlignment="1">
      <alignment horizontal="right" vertical="center"/>
    </xf>
    <xf numFmtId="43" fontId="13" fillId="0" borderId="53" xfId="10" applyFont="1" applyFill="1" applyBorder="1" applyAlignment="1">
      <alignment vertical="center"/>
    </xf>
    <xf numFmtId="43" fontId="0" fillId="0" borderId="46" xfId="10" applyFont="1" applyFill="1" applyBorder="1" applyAlignment="1">
      <alignment vertical="center"/>
    </xf>
    <xf numFmtId="43" fontId="0" fillId="0" borderId="46" xfId="10" applyFont="1" applyFill="1" applyBorder="1" applyAlignment="1">
      <alignment horizontal="right" vertical="center"/>
    </xf>
    <xf numFmtId="43" fontId="13" fillId="0" borderId="57" xfId="10" applyFont="1" applyFill="1" applyBorder="1" applyAlignment="1">
      <alignment vertical="center"/>
    </xf>
    <xf numFmtId="43" fontId="0" fillId="0" borderId="46" xfId="10" applyFont="1" applyBorder="1" applyAlignment="1">
      <alignment vertical="center"/>
    </xf>
    <xf numFmtId="43" fontId="0" fillId="0" borderId="46" xfId="10" applyFont="1" applyBorder="1" applyAlignment="1">
      <alignment horizontal="right" vertical="center"/>
    </xf>
    <xf numFmtId="43" fontId="0" fillId="0" borderId="59" xfId="10" applyFont="1" applyBorder="1" applyAlignment="1">
      <alignment vertical="center"/>
    </xf>
    <xf numFmtId="43" fontId="0" fillId="0" borderId="59" xfId="10" applyFont="1" applyBorder="1" applyAlignment="1">
      <alignment horizontal="right" vertical="center"/>
    </xf>
    <xf numFmtId="43" fontId="13" fillId="0" borderId="60" xfId="10" applyFont="1" applyFill="1" applyBorder="1" applyAlignment="1">
      <alignment vertical="center"/>
    </xf>
    <xf numFmtId="43" fontId="13" fillId="9" borderId="88" xfId="10" applyFont="1" applyFill="1" applyBorder="1" applyAlignment="1">
      <alignment vertical="center"/>
    </xf>
    <xf numFmtId="0" fontId="10" fillId="9" borderId="54" xfId="11" applyNumberFormat="1" applyFont="1" applyFill="1" applyBorder="1" applyAlignment="1">
      <alignment horizontal="right" vertical="center"/>
    </xf>
    <xf numFmtId="0" fontId="10" fillId="0" borderId="55" xfId="11" applyFont="1" applyFill="1" applyBorder="1" applyAlignment="1">
      <alignment vertical="center" wrapText="1"/>
    </xf>
    <xf numFmtId="0" fontId="10" fillId="9" borderId="56" xfId="11" applyNumberFormat="1" applyFont="1" applyFill="1" applyBorder="1" applyAlignment="1">
      <alignment horizontal="right" vertical="center"/>
    </xf>
    <xf numFmtId="0" fontId="10" fillId="0" borderId="46" xfId="11" applyFont="1" applyFill="1" applyBorder="1" applyAlignment="1">
      <alignment vertical="center" wrapText="1"/>
    </xf>
    <xf numFmtId="0" fontId="25" fillId="0" borderId="46" xfId="0" applyFont="1" applyFill="1" applyBorder="1" applyAlignment="1" applyProtection="1">
      <alignment horizontal="center" vertical="center" wrapText="1"/>
    </xf>
    <xf numFmtId="0" fontId="25" fillId="0" borderId="84" xfId="0" applyFont="1" applyFill="1" applyBorder="1" applyAlignment="1" applyProtection="1">
      <alignment horizontal="center" vertical="center" wrapText="1"/>
    </xf>
    <xf numFmtId="0" fontId="25" fillId="0" borderId="50" xfId="0" applyFont="1" applyFill="1" applyBorder="1" applyAlignment="1" applyProtection="1">
      <alignment horizontal="center" vertical="center" wrapText="1"/>
    </xf>
    <xf numFmtId="0" fontId="25" fillId="0" borderId="80" xfId="0" applyFont="1" applyFill="1" applyBorder="1" applyAlignment="1" applyProtection="1">
      <alignment horizontal="center" vertical="center" wrapText="1"/>
    </xf>
    <xf numFmtId="0" fontId="10" fillId="0" borderId="46" xfId="0" applyFont="1" applyFill="1" applyBorder="1" applyAlignment="1">
      <alignment vertical="center" wrapText="1"/>
    </xf>
    <xf numFmtId="0" fontId="10" fillId="0" borderId="46" xfId="0" applyFont="1" applyFill="1" applyBorder="1" applyAlignment="1">
      <alignment horizontal="left" vertical="center" wrapText="1"/>
    </xf>
    <xf numFmtId="14" fontId="10" fillId="0" borderId="46" xfId="7" applyNumberFormat="1" applyFont="1" applyFill="1" applyBorder="1" applyAlignment="1">
      <alignment horizontal="center" vertical="center" wrapText="1"/>
    </xf>
    <xf numFmtId="43" fontId="10" fillId="0" borderId="46" xfId="10" applyFont="1" applyFill="1" applyBorder="1" applyAlignment="1">
      <alignment vertical="center" wrapText="1"/>
    </xf>
    <xf numFmtId="164" fontId="10" fillId="0" borderId="46" xfId="5" applyFont="1" applyFill="1" applyBorder="1" applyAlignment="1">
      <alignment horizontal="center" vertical="center" wrapText="1"/>
    </xf>
    <xf numFmtId="0" fontId="30" fillId="0" borderId="46" xfId="8" applyFont="1" applyFill="1" applyBorder="1" applyAlignment="1">
      <alignment horizontal="center" vertical="center"/>
    </xf>
    <xf numFmtId="0" fontId="34" fillId="0" borderId="46" xfId="0" applyFont="1" applyFill="1" applyBorder="1" applyAlignment="1">
      <alignment horizontal="center" vertical="center" wrapText="1"/>
    </xf>
    <xf numFmtId="168" fontId="34" fillId="0" borderId="46" xfId="0" applyNumberFormat="1" applyFont="1" applyFill="1" applyBorder="1" applyAlignment="1">
      <alignment horizontal="center" vertical="center" wrapText="1"/>
    </xf>
    <xf numFmtId="0" fontId="34" fillId="0" borderId="46" xfId="0" applyFont="1" applyFill="1" applyBorder="1" applyAlignment="1">
      <alignment vertical="center" wrapText="1"/>
    </xf>
    <xf numFmtId="0" fontId="34" fillId="0" borderId="46" xfId="0" applyFont="1" applyFill="1" applyBorder="1" applyAlignment="1">
      <alignment horizontal="left" vertical="center" wrapText="1"/>
    </xf>
    <xf numFmtId="14" fontId="34" fillId="0" borderId="46" xfId="7" applyNumberFormat="1" applyFont="1" applyFill="1" applyBorder="1" applyAlignment="1">
      <alignment horizontal="center" vertical="center" wrapText="1"/>
    </xf>
    <xf numFmtId="14" fontId="34" fillId="0" borderId="46" xfId="7" applyFont="1" applyFill="1" applyBorder="1" applyAlignment="1">
      <alignment horizontal="center" vertical="center" wrapText="1"/>
    </xf>
    <xf numFmtId="43" fontId="34" fillId="0" borderId="46" xfId="10" applyFont="1" applyFill="1" applyBorder="1" applyAlignment="1">
      <alignment vertical="center" wrapText="1"/>
    </xf>
    <xf numFmtId="164" fontId="34" fillId="0" borderId="46" xfId="5" applyFont="1" applyFill="1" applyBorder="1" applyAlignment="1">
      <alignment horizontal="center" vertical="center" wrapText="1"/>
    </xf>
    <xf numFmtId="0" fontId="35" fillId="0" borderId="46" xfId="8" applyFont="1" applyFill="1" applyBorder="1" applyAlignment="1">
      <alignment horizontal="center" vertical="center"/>
    </xf>
    <xf numFmtId="0" fontId="34" fillId="0" borderId="81" xfId="0" applyFont="1" applyFill="1" applyBorder="1" applyAlignment="1">
      <alignment horizontal="center" vertical="center" wrapText="1"/>
    </xf>
    <xf numFmtId="168" fontId="34" fillId="0" borderId="81" xfId="0" applyNumberFormat="1" applyFont="1" applyFill="1" applyBorder="1" applyAlignment="1">
      <alignment horizontal="center" vertical="center" wrapText="1"/>
    </xf>
    <xf numFmtId="0" fontId="34" fillId="0" borderId="81" xfId="0" applyFont="1" applyFill="1" applyBorder="1" applyAlignment="1">
      <alignment vertical="center" wrapText="1"/>
    </xf>
    <xf numFmtId="0" fontId="34" fillId="0" borderId="81" xfId="0" applyFont="1" applyFill="1" applyBorder="1" applyAlignment="1">
      <alignment horizontal="left" vertical="center" wrapText="1"/>
    </xf>
    <xf numFmtId="14" fontId="34" fillId="0" borderId="81" xfId="7" applyNumberFormat="1" applyFont="1" applyFill="1" applyBorder="1" applyAlignment="1">
      <alignment horizontal="center" vertical="center" wrapText="1"/>
    </xf>
    <xf numFmtId="14" fontId="34" fillId="0" borderId="81" xfId="7" applyFont="1" applyFill="1" applyBorder="1" applyAlignment="1">
      <alignment horizontal="center" vertical="center" wrapText="1"/>
    </xf>
    <xf numFmtId="43" fontId="34" fillId="0" borderId="81" xfId="10" applyFont="1" applyFill="1" applyBorder="1" applyAlignment="1">
      <alignment vertical="center" wrapText="1"/>
    </xf>
    <xf numFmtId="164" fontId="34" fillId="0" borderId="81" xfId="5" applyFont="1" applyFill="1" applyBorder="1" applyAlignment="1">
      <alignment horizontal="center" vertical="center" wrapText="1"/>
    </xf>
    <xf numFmtId="0" fontId="35" fillId="0" borderId="81" xfId="8" applyFont="1" applyFill="1" applyBorder="1" applyAlignment="1">
      <alignment horizontal="center" vertical="center"/>
    </xf>
    <xf numFmtId="0" fontId="25" fillId="0" borderId="78" xfId="0" applyFont="1" applyFill="1" applyBorder="1" applyAlignment="1" applyProtection="1">
      <alignment horizontal="center" vertical="center" wrapText="1"/>
    </xf>
    <xf numFmtId="16" fontId="34" fillId="0" borderId="46" xfId="0" applyNumberFormat="1" applyFont="1" applyFill="1" applyBorder="1" applyAlignment="1">
      <alignment horizontal="center" vertical="center" wrapText="1"/>
    </xf>
    <xf numFmtId="0" fontId="36" fillId="0" borderId="46" xfId="0" quotePrefix="1" applyNumberFormat="1" applyFont="1" applyFill="1" applyBorder="1" applyAlignment="1">
      <alignment horizontal="right" vertical="center"/>
    </xf>
    <xf numFmtId="0" fontId="36" fillId="0" borderId="46" xfId="0" applyNumberFormat="1" applyFont="1" applyFill="1" applyBorder="1" applyAlignment="1">
      <alignment horizontal="right" vertical="center"/>
    </xf>
    <xf numFmtId="2" fontId="32" fillId="0" borderId="46" xfId="0" applyNumberFormat="1" applyFont="1" applyFill="1" applyBorder="1" applyAlignment="1">
      <alignment vertical="center"/>
    </xf>
    <xf numFmtId="49" fontId="32" fillId="0" borderId="46" xfId="5" applyNumberFormat="1" applyFont="1" applyFill="1" applyBorder="1" applyAlignment="1">
      <alignment horizontal="right" vertical="center"/>
    </xf>
    <xf numFmtId="49" fontId="32" fillId="0" borderId="46" xfId="0" applyNumberFormat="1" applyFont="1" applyFill="1" applyBorder="1" applyAlignment="1">
      <alignment horizontal="right" vertical="center"/>
    </xf>
    <xf numFmtId="0" fontId="32" fillId="0" borderId="4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44" xfId="0" applyFont="1" applyFill="1" applyBorder="1" applyAlignment="1">
      <alignment horizontal="left" vertical="center" wrapText="1"/>
    </xf>
    <xf numFmtId="0" fontId="25" fillId="0" borderId="68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 applyProtection="1">
      <alignment horizontal="center" vertical="center" wrapText="1"/>
    </xf>
    <xf numFmtId="0" fontId="25" fillId="0" borderId="46" xfId="0" applyFont="1" applyFill="1" applyBorder="1" applyAlignment="1" applyProtection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10" fillId="7" borderId="43" xfId="0" applyFont="1" applyFill="1" applyBorder="1" applyAlignment="1">
      <alignment horizontal="left" vertical="center" wrapText="1"/>
    </xf>
    <xf numFmtId="0" fontId="10" fillId="7" borderId="66" xfId="0" applyFont="1" applyFill="1" applyBorder="1" applyAlignment="1">
      <alignment horizontal="left" vertical="center" wrapText="1"/>
    </xf>
    <xf numFmtId="0" fontId="10" fillId="7" borderId="71" xfId="0" applyFont="1" applyFill="1" applyBorder="1" applyAlignment="1">
      <alignment horizontal="left" vertical="center" wrapText="1"/>
    </xf>
    <xf numFmtId="0" fontId="10" fillId="7" borderId="68" xfId="0" applyFont="1" applyFill="1" applyBorder="1" applyAlignment="1">
      <alignment horizontal="left" vertical="center" wrapText="1"/>
    </xf>
    <xf numFmtId="14" fontId="26" fillId="0" borderId="8" xfId="0" applyNumberFormat="1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68" xfId="0" applyFont="1" applyFill="1" applyBorder="1" applyAlignment="1">
      <alignment horizontal="center" vertical="center" wrapText="1"/>
    </xf>
    <xf numFmtId="14" fontId="10" fillId="7" borderId="67" xfId="0" applyNumberFormat="1" applyFont="1" applyFill="1" applyBorder="1" applyAlignment="1">
      <alignment horizontal="left" vertical="center" wrapText="1"/>
    </xf>
    <xf numFmtId="14" fontId="10" fillId="7" borderId="69" xfId="0" applyNumberFormat="1" applyFont="1" applyFill="1" applyBorder="1" applyAlignment="1">
      <alignment horizontal="left" vertical="center" wrapText="1"/>
    </xf>
    <xf numFmtId="14" fontId="10" fillId="7" borderId="65" xfId="0" applyNumberFormat="1" applyFont="1" applyFill="1" applyBorder="1" applyAlignment="1">
      <alignment horizontal="left" vertical="center" wrapText="1"/>
    </xf>
    <xf numFmtId="14" fontId="10" fillId="7" borderId="66" xfId="0" applyNumberFormat="1" applyFont="1" applyFill="1" applyBorder="1" applyAlignment="1">
      <alignment horizontal="left" vertical="center" wrapText="1"/>
    </xf>
    <xf numFmtId="0" fontId="10" fillId="7" borderId="65" xfId="0" applyFont="1" applyFill="1" applyBorder="1" applyAlignment="1">
      <alignment horizontal="center" vertical="center" wrapText="1"/>
    </xf>
    <xf numFmtId="0" fontId="10" fillId="7" borderId="66" xfId="0" applyFont="1" applyFill="1" applyBorder="1" applyAlignment="1">
      <alignment horizontal="center" vertical="center" wrapText="1"/>
    </xf>
    <xf numFmtId="0" fontId="10" fillId="7" borderId="67" xfId="0" applyFont="1" applyFill="1" applyBorder="1" applyAlignment="1">
      <alignment horizontal="center" vertical="center" wrapText="1"/>
    </xf>
    <xf numFmtId="0" fontId="10" fillId="7" borderId="69" xfId="0" applyFont="1" applyFill="1" applyBorder="1" applyAlignment="1">
      <alignment horizontal="center" vertical="center" wrapText="1"/>
    </xf>
    <xf numFmtId="14" fontId="0" fillId="0" borderId="8" xfId="0" applyNumberFormat="1" applyFont="1" applyFill="1" applyBorder="1" applyAlignment="1">
      <alignment horizontal="center" vertical="center" wrapText="1"/>
    </xf>
    <xf numFmtId="14" fontId="24" fillId="0" borderId="8" xfId="0" applyNumberFormat="1" applyFont="1" applyFill="1" applyBorder="1" applyAlignment="1">
      <alignment horizontal="center" vertical="center" wrapText="1"/>
    </xf>
    <xf numFmtId="0" fontId="0" fillId="0" borderId="44" xfId="0" applyNumberFormat="1" applyFont="1" applyFill="1" applyBorder="1" applyAlignment="1">
      <alignment horizontal="left" vertical="center" wrapText="1"/>
    </xf>
    <xf numFmtId="0" fontId="26" fillId="0" borderId="68" xfId="0" applyNumberFormat="1" applyFont="1" applyFill="1" applyBorder="1" applyAlignment="1">
      <alignment horizontal="left" vertical="center" wrapText="1"/>
    </xf>
    <xf numFmtId="0" fontId="25" fillId="0" borderId="80" xfId="0" applyFont="1" applyFill="1" applyBorder="1" applyAlignment="1" applyProtection="1">
      <alignment horizontal="center" vertical="center" wrapText="1"/>
    </xf>
    <xf numFmtId="0" fontId="25" fillId="0" borderId="56" xfId="0" applyFont="1" applyFill="1" applyBorder="1" applyAlignment="1" applyProtection="1">
      <alignment horizontal="left" vertical="center" wrapText="1"/>
    </xf>
    <xf numFmtId="0" fontId="25" fillId="0" borderId="46" xfId="0" applyFont="1" applyFill="1" applyBorder="1" applyAlignment="1" applyProtection="1">
      <alignment horizontal="left" vertical="center" wrapText="1"/>
    </xf>
    <xf numFmtId="0" fontId="25" fillId="0" borderId="58" xfId="0" applyFont="1" applyFill="1" applyBorder="1" applyAlignment="1" applyProtection="1">
      <alignment horizontal="left" vertical="center" wrapText="1"/>
    </xf>
    <xf numFmtId="0" fontId="25" fillId="0" borderId="59" xfId="0" applyFont="1" applyFill="1" applyBorder="1" applyAlignment="1" applyProtection="1">
      <alignment horizontal="left" vertical="center" wrapText="1"/>
    </xf>
    <xf numFmtId="0" fontId="25" fillId="0" borderId="83" xfId="0" applyFont="1" applyFill="1" applyBorder="1" applyAlignment="1" applyProtection="1">
      <alignment horizontal="center" vertical="center" wrapText="1"/>
    </xf>
    <xf numFmtId="0" fontId="25" fillId="0" borderId="84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80" xfId="0" applyFont="1" applyFill="1" applyBorder="1" applyAlignment="1" applyProtection="1">
      <alignment horizontal="left" vertical="center" wrapText="1"/>
    </xf>
    <xf numFmtId="0" fontId="25" fillId="0" borderId="82" xfId="0" applyFont="1" applyFill="1" applyBorder="1" applyAlignment="1" applyProtection="1">
      <alignment horizontal="left" vertical="center" wrapText="1"/>
    </xf>
    <xf numFmtId="0" fontId="25" fillId="0" borderId="78" xfId="0" applyFont="1" applyFill="1" applyBorder="1" applyAlignment="1" applyProtection="1">
      <alignment horizontal="left" vertical="center" wrapText="1"/>
    </xf>
    <xf numFmtId="0" fontId="25" fillId="0" borderId="79" xfId="0" applyFont="1" applyFill="1" applyBorder="1" applyAlignment="1" applyProtection="1">
      <alignment horizontal="left" vertical="center" wrapText="1"/>
    </xf>
    <xf numFmtId="0" fontId="25" fillId="0" borderId="84" xfId="0" applyFont="1" applyFill="1" applyBorder="1" applyAlignment="1" applyProtection="1">
      <alignment horizontal="left" vertical="center" wrapText="1"/>
    </xf>
    <xf numFmtId="0" fontId="25" fillId="0" borderId="85" xfId="0" applyFont="1" applyFill="1" applyBorder="1" applyAlignment="1" applyProtection="1">
      <alignment horizontal="left" vertical="center" wrapText="1"/>
    </xf>
    <xf numFmtId="0" fontId="24" fillId="10" borderId="89" xfId="0" applyFont="1" applyFill="1" applyBorder="1" applyAlignment="1">
      <alignment horizontal="center" vertical="center" wrapText="1"/>
    </xf>
    <xf numFmtId="0" fontId="24" fillId="10" borderId="9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7" fillId="8" borderId="54" xfId="1" applyFont="1" applyFill="1" applyBorder="1" applyAlignment="1">
      <alignment vertical="center"/>
    </xf>
    <xf numFmtId="0" fontId="17" fillId="8" borderId="55" xfId="1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169" fontId="7" fillId="0" borderId="8" xfId="0" applyNumberFormat="1" applyFont="1" applyFill="1" applyBorder="1" applyAlignment="1">
      <alignment horizontal="center" vertical="center" wrapText="1"/>
    </xf>
    <xf numFmtId="0" fontId="37" fillId="0" borderId="78" xfId="0" applyFont="1" applyFill="1" applyBorder="1" applyAlignment="1">
      <alignment horizontal="left" vertical="center"/>
    </xf>
    <xf numFmtId="0" fontId="37" fillId="0" borderId="79" xfId="0" applyFont="1" applyFill="1" applyBorder="1" applyAlignment="1">
      <alignment horizontal="left" vertical="center"/>
    </xf>
    <xf numFmtId="0" fontId="37" fillId="0" borderId="78" xfId="2" applyFont="1" applyFill="1" applyBorder="1" applyAlignment="1">
      <alignment horizontal="left" vertical="center"/>
    </xf>
    <xf numFmtId="0" fontId="37" fillId="0" borderId="79" xfId="2" applyFont="1" applyFill="1" applyBorder="1" applyAlignment="1">
      <alignment horizontal="left" vertical="center"/>
    </xf>
    <xf numFmtId="2" fontId="17" fillId="7" borderId="11" xfId="0" applyNumberFormat="1" applyFont="1" applyFill="1" applyBorder="1" applyAlignment="1">
      <alignment horizontal="left" vertical="center"/>
    </xf>
    <xf numFmtId="2" fontId="17" fillId="7" borderId="12" xfId="0" applyNumberFormat="1" applyFont="1" applyFill="1" applyBorder="1" applyAlignment="1">
      <alignment horizontal="left" vertical="center"/>
    </xf>
    <xf numFmtId="0" fontId="17" fillId="11" borderId="100" xfId="2" applyFont="1" applyFill="1" applyBorder="1" applyAlignment="1">
      <alignment horizontal="left" vertical="center"/>
    </xf>
    <xf numFmtId="0" fontId="17" fillId="11" borderId="47" xfId="2" applyFont="1" applyFill="1" applyBorder="1" applyAlignment="1">
      <alignment horizontal="left" vertical="center"/>
    </xf>
    <xf numFmtId="2" fontId="18" fillId="0" borderId="15" xfId="0" applyNumberFormat="1" applyFont="1" applyFill="1" applyBorder="1" applyAlignment="1">
      <alignment horizontal="left"/>
    </xf>
    <xf numFmtId="2" fontId="18" fillId="0" borderId="16" xfId="0" applyNumberFormat="1" applyFont="1" applyFill="1" applyBorder="1" applyAlignment="1">
      <alignment horizontal="left"/>
    </xf>
    <xf numFmtId="2" fontId="18" fillId="0" borderId="28" xfId="0" applyNumberFormat="1" applyFont="1" applyFill="1" applyBorder="1" applyAlignment="1">
      <alignment horizontal="left"/>
    </xf>
    <xf numFmtId="2" fontId="18" fillId="0" borderId="29" xfId="0" applyNumberFormat="1" applyFont="1" applyFill="1" applyBorder="1" applyAlignment="1">
      <alignment horizontal="left"/>
    </xf>
    <xf numFmtId="2" fontId="17" fillId="0" borderId="11" xfId="0" applyNumberFormat="1" applyFont="1" applyFill="1" applyBorder="1" applyAlignment="1">
      <alignment horizontal="left"/>
    </xf>
    <xf numFmtId="2" fontId="17" fillId="0" borderId="12" xfId="0" applyNumberFormat="1" applyFont="1" applyFill="1" applyBorder="1" applyAlignment="1">
      <alignment horizontal="left"/>
    </xf>
    <xf numFmtId="0" fontId="7" fillId="0" borderId="0" xfId="19" applyFont="1" applyFill="1" applyAlignment="1">
      <alignment horizontal="center" vertical="center"/>
    </xf>
  </cellXfs>
  <cellStyles count="24">
    <cellStyle name="Band Bottom Rule" xfId="15"/>
    <cellStyle name="Band Left Border" xfId="16"/>
    <cellStyle name="Band Top Rule" xfId="11"/>
    <cellStyle name="Comma" xfId="10" builtinId="3"/>
    <cellStyle name="Currency" xfId="5" builtinId="4" customBuiltin="1"/>
    <cellStyle name="Date" xfId="7"/>
    <cellStyle name="Date Bracket" xfId="20"/>
    <cellStyle name="Header 5" xfId="2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eading Fill" xfId="9"/>
    <cellStyle name="Headings" xfId="23"/>
    <cellStyle name="Hours" xfId="12"/>
    <cellStyle name="Item and Notes" xfId="22"/>
    <cellStyle name="Line Description" xfId="14"/>
    <cellStyle name="Normal" xfId="0" builtinId="0" customBuiltin="1"/>
    <cellStyle name="Percent" xfId="17" builtinId="5"/>
    <cellStyle name="Resource Band" xfId="13"/>
    <cellStyle name="Table Heading" xfId="18"/>
    <cellStyle name="Tax Deductible" xfId="8"/>
    <cellStyle name="Title" xfId="6" builtinId="15" customBuiltin="1"/>
    <cellStyle name="Top Rule" xfId="19"/>
  </cellStyles>
  <dxfs count="29">
    <dxf>
      <font>
        <strike val="0"/>
        <outline val="0"/>
        <shadow val="0"/>
        <u val="none"/>
        <vertAlign val="baseline"/>
        <sz val="10"/>
        <color theme="1"/>
        <name val="Euphemia"/>
        <scheme val="minor"/>
      </font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Euphemia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Euphemia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Euphemi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Euphemia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Euphemia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Euphemia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Euphemia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Euphemia"/>
        <scheme val="minor"/>
      </font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Euphemi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Euphemia"/>
        <scheme val="minor"/>
      </font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Euphemia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Euphemia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Euphemi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Euphemia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Euphemia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Euphemia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Euphemia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Euphemia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Euphemi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Euphemia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Euphemia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Euphemia"/>
        <scheme val="minor"/>
      </font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Euphemia"/>
        <scheme val="minor"/>
      </font>
      <numFmt numFmtId="168" formatCode="[$-409]d\-mmm\-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Euphemia"/>
        <scheme val="minor"/>
      </font>
      <alignment vertical="center" textRotation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Euphemia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Euphemia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Euphemia"/>
        <scheme val="minor"/>
      </font>
      <fill>
        <patternFill patternType="solid">
          <fgColor indexed="64"/>
          <bgColor rgb="FFFFFF99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0" defaultPivotStyle="PivotStyleLight16"/>
  <colors>
    <mruColors>
      <color rgb="FFFFFF99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33</xdr:row>
          <xdr:rowOff>38100</xdr:rowOff>
        </xdr:from>
        <xdr:to>
          <xdr:col>2</xdr:col>
          <xdr:colOff>581025</xdr:colOff>
          <xdr:row>34</xdr:row>
          <xdr:rowOff>114300</xdr:rowOff>
        </xdr:to>
        <xdr:sp macro="" textlink="">
          <xdr:nvSpPr>
            <xdr:cNvPr id="4100" name="CheckBox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xmlns="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33</xdr:row>
          <xdr:rowOff>47625</xdr:rowOff>
        </xdr:from>
        <xdr:to>
          <xdr:col>4</xdr:col>
          <xdr:colOff>514350</xdr:colOff>
          <xdr:row>34</xdr:row>
          <xdr:rowOff>123825</xdr:rowOff>
        </xdr:to>
        <xdr:sp macro="" textlink="">
          <xdr:nvSpPr>
            <xdr:cNvPr id="4101" name="CheckBox2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xmlns="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685800</xdr:colOff>
          <xdr:row>33</xdr:row>
          <xdr:rowOff>57150</xdr:rowOff>
        </xdr:from>
        <xdr:to>
          <xdr:col>6</xdr:col>
          <xdr:colOff>628650</xdr:colOff>
          <xdr:row>34</xdr:row>
          <xdr:rowOff>133350</xdr:rowOff>
        </xdr:to>
        <xdr:sp macro="" textlink="">
          <xdr:nvSpPr>
            <xdr:cNvPr id="4102" name="CheckBox3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xmlns="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
<Relationships xmlns="http://schemas.openxmlformats.org/package/2006/relationships"><Relationship Id="rId1" Type="http://schemas.microsoft.com/office/2006/relationships/xlExternalLinkPath/xlPathMissing" Target="about:blank" TargetMode="External"/></Relationships>

</file>

<file path=xl/externalLinks/_rels/externalLink2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_rels/externalLink3.xml.rels><?xml version="1.0" encoding="UTF-8" standalone="yes"?>
<Relationships xmlns="http://schemas.openxmlformats.org/package/2006/relationships"><Relationship Id="rId1" Type="http://schemas.microsoft.com/office/2006/relationships/xlExternalLinkPath/xlPathMissing" Target="about:blank" TargetMode="External"/>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ift List"/>
      <sheetName val="Holiday gift list1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List of Expenditure"/>
      <sheetName val="Settings"/>
      <sheetName val="TOKA"/>
    </sheetNames>
    <sheetDataSet>
      <sheetData sheetId="0">
        <row r="4">
          <cell r="B4" t="str">
            <v>Meto Bajraktari, NO 4-1</v>
          </cell>
        </row>
        <row r="15">
          <cell r="B15">
            <v>2</v>
          </cell>
        </row>
      </sheetData>
      <sheetData sheetId="1" refreshError="1"/>
      <sheetData sheetId="2">
        <row r="6">
          <cell r="G6" t="str">
            <v>ON</v>
          </cell>
        </row>
        <row r="19">
          <cell r="G19" t="str">
            <v>OFF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Expense"/>
    </sheetNames>
    <sheetDataSet>
      <sheetData sheetId="0">
        <row r="1">
          <cell r="G1">
            <v>2017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Libri" displayName="Libri" ref="B16:N26" totalsRowShown="0" headerRowDxfId="28" dataDxfId="26" headerRowBorderDxfId="27">
  <autoFilter ref="B16:N26"/>
  <tableColumns count="13">
    <tableColumn id="1" name="Nr. Tran." dataDxfId="25" totalsRowDxfId="24"/>
    <tableColumn id="2" name="Data" dataDxfId="23" totalsRowDxfId="22"/>
    <tableColumn id="9" name="Përfituesi" dataDxfId="21" totalsRowDxfId="20"/>
    <tableColumn id="10" name="Nr. Faturës" dataDxfId="19" totalsRowDxfId="18"/>
    <tableColumn id="11" name="Përshkrimi" dataDxfId="17" totalsRowDxfId="16"/>
    <tableColumn id="12" name="Kategoria" dataDxfId="15" totalsRowDxfId="14"/>
    <tableColumn id="13" name="Kodi" dataDxfId="13" totalsRowDxfId="12"/>
    <tableColumn id="3" name="Donatori" dataDxfId="11" totalsRowDxfId="10" dataCellStyle="Date"/>
    <tableColumn id="8" name="Linja Buxhetore" dataDxfId="9" totalsRowDxfId="8" dataCellStyle="Date"/>
    <tableColumn id="7" name="Dalje" dataDxfId="7" totalsRowDxfId="6" dataCellStyle="Comma"/>
    <tableColumn id="6" name="Hyrje" dataDxfId="5" totalsRowDxfId="4" dataCellStyle="Comma"/>
    <tableColumn id="4" name="Paguar me" dataDxfId="3" totalsRowDxfId="2" dataCellStyle="Currency"/>
    <tableColumn id="5" name="Nr. Kontos" dataDxfId="1" totalsRowDxfId="0" dataCellStyle="Tax Deductible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Summary="Shkruaj nr e transaksionit duke filluar nga 1..."/>
    </ext>
  </extLst>
</table>
</file>

<file path=xl/theme/theme1.xml><?xml version="1.0" encoding="utf-8"?>
<a:theme xmlns:a="http://schemas.openxmlformats.org/drawingml/2006/main" name="Office Theme">
  <a:themeElements>
    <a:clrScheme name="Charitable gifts and donations tracker">
      <a:dk1>
        <a:srgbClr val="000000"/>
      </a:dk1>
      <a:lt1>
        <a:srgbClr val="FFFFFF"/>
      </a:lt1>
      <a:dk2>
        <a:srgbClr val="01242F"/>
      </a:dk2>
      <a:lt2>
        <a:srgbClr val="EFEFEF"/>
      </a:lt2>
      <a:accent1>
        <a:srgbClr val="00C097"/>
      </a:accent1>
      <a:accent2>
        <a:srgbClr val="80AF17"/>
      </a:accent2>
      <a:accent3>
        <a:srgbClr val="D95226"/>
      </a:accent3>
      <a:accent4>
        <a:srgbClr val="DDB300"/>
      </a:accent4>
      <a:accent5>
        <a:srgbClr val="068FBD"/>
      </a:accent5>
      <a:accent6>
        <a:srgbClr val="9F218B"/>
      </a:accent6>
      <a:hlink>
        <a:srgbClr val="068FBD"/>
      </a:hlink>
      <a:folHlink>
        <a:srgbClr val="9F218B"/>
      </a:folHlink>
    </a:clrScheme>
    <a:fontScheme name="Charitable gifts and donations tracker">
      <a:majorFont>
        <a:latin typeface="Century Gothic"/>
        <a:ea typeface=""/>
        <a:cs typeface=""/>
      </a:majorFont>
      <a:minorFont>
        <a:latin typeface="Euphem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9" Type="http://schemas.openxmlformats.org/officeDocument/2006/relationships/image" Target="../media/image3.emf"/></Relationships>
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J41"/>
  <sheetViews>
    <sheetView showGridLines="0" zoomScale="90" zoomScaleNormal="90" workbookViewId="0">
      <selection activeCell="N17" sqref="N17"/>
    </sheetView>
  </sheetViews>
  <sheetFormatPr defaultColWidth="8.875" defaultRowHeight="12.75"/>
  <cols>
    <col min="1" max="1" width="8.875" style="84"/>
    <col min="2" max="2" width="10.375" style="84" customWidth="1"/>
    <col min="3" max="3" width="8.875" style="84"/>
    <col min="4" max="4" width="10" style="84" bestFit="1" customWidth="1"/>
    <col min="5" max="5" width="11" style="84" bestFit="1" customWidth="1"/>
    <col min="6" max="6" width="9.875" style="84" customWidth="1"/>
    <col min="7" max="8" width="8.875" style="84"/>
    <col min="9" max="9" width="8.625" style="84" customWidth="1"/>
    <col min="10" max="10" width="9.625" style="84" customWidth="1"/>
    <col min="11" max="16384" width="8.875" style="84"/>
  </cols>
  <sheetData>
    <row r="1" spans="2:10" ht="24" customHeight="1">
      <c r="B1" s="303" t="s">
        <v>134</v>
      </c>
      <c r="C1" s="303"/>
      <c r="D1" s="303"/>
      <c r="H1" s="302" t="s">
        <v>45</v>
      </c>
      <c r="I1" s="302"/>
      <c r="J1" s="302"/>
    </row>
    <row r="2" spans="2:10" ht="15" customHeight="1">
      <c r="B2" s="303"/>
      <c r="C2" s="303"/>
      <c r="D2" s="303"/>
      <c r="H2" s="302" t="s">
        <v>46</v>
      </c>
      <c r="I2" s="302"/>
      <c r="J2" s="302"/>
    </row>
    <row r="3" spans="2:10" ht="15" customHeight="1">
      <c r="B3" s="303"/>
      <c r="C3" s="303"/>
      <c r="D3" s="303"/>
    </row>
    <row r="4" spans="2:10" ht="8.25" customHeight="1">
      <c r="B4" s="303"/>
      <c r="C4" s="303"/>
      <c r="D4" s="303"/>
    </row>
    <row r="5" spans="2:10" ht="3" customHeight="1"/>
    <row r="6" spans="2:10" ht="15" customHeight="1">
      <c r="B6" s="85"/>
      <c r="C6" s="85"/>
      <c r="D6" s="85"/>
      <c r="E6" s="85"/>
      <c r="F6" s="85"/>
      <c r="G6" s="85"/>
      <c r="H6" s="85"/>
      <c r="I6" s="85"/>
      <c r="J6" s="85"/>
    </row>
    <row r="7" spans="2:10" ht="15" customHeight="1">
      <c r="B7" s="304" t="s">
        <v>47</v>
      </c>
      <c r="C7" s="304"/>
      <c r="D7" s="165"/>
      <c r="E7" s="166"/>
      <c r="F7" s="166"/>
      <c r="G7" s="166"/>
      <c r="H7" s="166"/>
      <c r="I7" s="166"/>
      <c r="J7" s="166"/>
    </row>
    <row r="8" spans="2:10" ht="15" customHeight="1" thickBot="1">
      <c r="B8" s="305" t="s">
        <v>48</v>
      </c>
      <c r="C8" s="305"/>
      <c r="D8" s="167"/>
      <c r="E8" s="166"/>
      <c r="F8" s="166"/>
      <c r="G8" s="166"/>
      <c r="H8" s="166"/>
      <c r="I8" s="166"/>
      <c r="J8" s="166"/>
    </row>
    <row r="9" spans="2:10" ht="15" customHeight="1">
      <c r="B9" s="85"/>
      <c r="C9" s="85"/>
      <c r="D9" s="85"/>
      <c r="E9" s="85"/>
      <c r="F9" s="85"/>
      <c r="G9" s="85"/>
      <c r="H9" s="85"/>
      <c r="I9" s="85"/>
      <c r="J9" s="85"/>
    </row>
    <row r="10" spans="2:10" ht="15" customHeight="1">
      <c r="B10" s="304" t="s">
        <v>28</v>
      </c>
      <c r="C10" s="304"/>
      <c r="D10" s="315" t="str">
        <f>IFERROR(VLOOKUP(D7,Libri!$B$17:$N$26,3,FALSE),"")</f>
        <v/>
      </c>
      <c r="E10" s="316"/>
      <c r="F10" s="316"/>
      <c r="G10" s="85"/>
      <c r="H10" s="304" t="s">
        <v>27</v>
      </c>
      <c r="I10" s="304"/>
      <c r="J10" s="328" t="str">
        <f>IFERROR(VLOOKUP(D7,Libri!$B$17:$N$26,4,FALSE),"")</f>
        <v/>
      </c>
    </row>
    <row r="11" spans="2:10" ht="15" customHeight="1" thickBot="1">
      <c r="B11" s="305" t="s">
        <v>23</v>
      </c>
      <c r="C11" s="305"/>
      <c r="D11" s="317"/>
      <c r="E11" s="317"/>
      <c r="F11" s="317"/>
      <c r="G11" s="85"/>
      <c r="H11" s="305" t="s">
        <v>24</v>
      </c>
      <c r="I11" s="305"/>
      <c r="J11" s="329"/>
    </row>
    <row r="12" spans="2:10" ht="7.5" customHeight="1">
      <c r="B12" s="85"/>
      <c r="C12" s="85"/>
      <c r="D12" s="85"/>
      <c r="E12" s="85"/>
      <c r="F12" s="85"/>
      <c r="G12" s="85"/>
      <c r="H12" s="87"/>
      <c r="I12" s="87"/>
      <c r="J12" s="87"/>
    </row>
    <row r="13" spans="2:10" ht="24">
      <c r="B13" s="89" t="s">
        <v>40</v>
      </c>
      <c r="C13" s="314" t="str">
        <f>E13</f>
        <v/>
      </c>
      <c r="D13" s="91" t="s">
        <v>41</v>
      </c>
      <c r="E13" s="326" t="str">
        <f>IFERROR(VLOOKUP(D7,Libri!B17:N26,2,FALSE),"")</f>
        <v/>
      </c>
      <c r="F13" s="91" t="s">
        <v>25</v>
      </c>
      <c r="G13" s="308" t="str">
        <f>IFERROR(VLOOKUP(D7,Libri!B17:N26,12,FALSE),"")</f>
        <v/>
      </c>
      <c r="H13" s="93" t="s">
        <v>43</v>
      </c>
      <c r="I13" s="308" t="str">
        <f>IFERROR(VLOOKUP(D7,Libri!B17:N26,13,FALSE),"")</f>
        <v/>
      </c>
      <c r="J13" s="309"/>
    </row>
    <row r="14" spans="2:10" ht="24">
      <c r="B14" s="90" t="s">
        <v>22</v>
      </c>
      <c r="C14" s="314"/>
      <c r="D14" s="92" t="s">
        <v>42</v>
      </c>
      <c r="E14" s="327"/>
      <c r="F14" s="92" t="s">
        <v>26</v>
      </c>
      <c r="G14" s="309"/>
      <c r="H14" s="94" t="s">
        <v>44</v>
      </c>
      <c r="I14" s="309"/>
      <c r="J14" s="309"/>
    </row>
    <row r="15" spans="2:10" ht="9.1999999999999993" customHeight="1">
      <c r="B15" s="85"/>
      <c r="C15" s="85"/>
      <c r="D15" s="85"/>
      <c r="E15" s="85"/>
      <c r="F15" s="85"/>
      <c r="G15" s="85"/>
      <c r="H15" s="85"/>
      <c r="I15" s="85"/>
      <c r="J15" s="85"/>
    </row>
    <row r="16" spans="2:10" ht="0.75" customHeight="1">
      <c r="B16" s="85"/>
      <c r="C16" s="85"/>
      <c r="D16" s="85"/>
      <c r="E16" s="85"/>
      <c r="F16" s="85"/>
      <c r="G16" s="85"/>
      <c r="H16" s="85"/>
      <c r="I16" s="85"/>
      <c r="J16" s="85"/>
    </row>
    <row r="17" spans="2:10" ht="21.75" customHeight="1">
      <c r="B17" s="310" t="s">
        <v>29</v>
      </c>
      <c r="C17" s="311"/>
      <c r="D17" s="320" t="s">
        <v>30</v>
      </c>
      <c r="E17" s="321"/>
      <c r="F17" s="96" t="s">
        <v>35</v>
      </c>
      <c r="G17" s="96" t="s">
        <v>18</v>
      </c>
      <c r="H17" s="322" t="s">
        <v>19</v>
      </c>
      <c r="I17" s="323"/>
      <c r="J17" s="98" t="s">
        <v>37</v>
      </c>
    </row>
    <row r="18" spans="2:10" ht="18" customHeight="1" thickBot="1">
      <c r="B18" s="312" t="s">
        <v>1</v>
      </c>
      <c r="C18" s="313"/>
      <c r="D18" s="318" t="s">
        <v>31</v>
      </c>
      <c r="E18" s="319"/>
      <c r="F18" s="97" t="s">
        <v>36</v>
      </c>
      <c r="G18" s="97" t="s">
        <v>13</v>
      </c>
      <c r="H18" s="324" t="s">
        <v>39</v>
      </c>
      <c r="I18" s="325"/>
      <c r="J18" s="99" t="s">
        <v>38</v>
      </c>
    </row>
    <row r="19" spans="2:10" ht="41.45" customHeight="1">
      <c r="B19" s="306" t="str">
        <f>IFERROR(VLOOKUP(D7,Libri!$B$17:$N$26,5,FALSE),"")</f>
        <v/>
      </c>
      <c r="C19" s="306"/>
      <c r="D19" s="306" t="str">
        <f>IFERROR(VLOOKUP(D7,Libri!$B$17:$N$26,6,FALSE),"")</f>
        <v/>
      </c>
      <c r="E19" s="306"/>
      <c r="F19" s="269" t="str">
        <f>IFERROR(VLOOKUP(D7,Libri!$B$17:$N$26,7,FALSE),"")</f>
        <v/>
      </c>
      <c r="G19" s="268" t="str">
        <f>IFERROR(VLOOKUP(D7,Libri!$B$17:$N$26,8,FALSE),"")</f>
        <v/>
      </c>
      <c r="H19" s="338" t="str">
        <f>IFERROR(VLOOKUP(D7,Libri!$B$17:$N$26,9,FALSE),"")</f>
        <v/>
      </c>
      <c r="I19" s="339"/>
      <c r="J19" s="168" t="str">
        <f>IFERROR(IF(VLOOKUP(D7,Libri[],10,FALSE)&lt;&gt;0,VLOOKUP(D7,Libri[],10,FALSE),IF(VLOOKUP(D7,Libri[],11,FALSE)&lt;&gt;0,VLOOKUP(D7,Libri[],11,FALSE))),"")</f>
        <v/>
      </c>
    </row>
    <row r="20" spans="2:10" ht="31.5" customHeight="1">
      <c r="B20" s="306" t="str">
        <f>IFERROR(VLOOKUP(E7,Libri!$B$17:$N$26,5,FALSE),"")</f>
        <v/>
      </c>
      <c r="C20" s="306"/>
      <c r="D20" s="307" t="str">
        <f>IFERROR(VLOOKUP(E7,Libri!$B$17:$N$26,6,FALSE),"")</f>
        <v/>
      </c>
      <c r="E20" s="307"/>
      <c r="F20" s="294" t="str">
        <f>IFERROR(VLOOKUP(E7,Libri!$B$17:$N$26,7,FALSE),"")</f>
        <v/>
      </c>
      <c r="G20" s="266" t="str">
        <f>IFERROR(VLOOKUP(E7,Libri!$B$17:$N$26,8,FALSE),"")</f>
        <v/>
      </c>
      <c r="H20" s="340" t="str">
        <f>IFERROR(VLOOKUP(E7,Libri!$B$17:$N$26,9,FALSE),"")</f>
        <v/>
      </c>
      <c r="I20" s="341"/>
      <c r="J20" s="168" t="str">
        <f>IFERROR(IF(VLOOKUP(E7,Libri[],10,FALSE)&lt;&gt;0,VLOOKUP(E7,Libri[],10,FALSE),IF(VLOOKUP(E7,Libri[],11,FALSE)&lt;&gt;0,VLOOKUP(E7,Libri[],11,FALSE))),"")</f>
        <v/>
      </c>
    </row>
    <row r="21" spans="2:10" ht="30" customHeight="1">
      <c r="B21" s="306" t="str">
        <f>IFERROR(VLOOKUP(F7,Libri!$B$17:$N$26,5,FALSE),"")</f>
        <v/>
      </c>
      <c r="C21" s="306"/>
      <c r="D21" s="307" t="str">
        <f>IFERROR(VLOOKUP(F7,Libri!$B$17:$N$26,6,FALSE),"")</f>
        <v/>
      </c>
      <c r="E21" s="307"/>
      <c r="F21" s="294" t="str">
        <f>IFERROR(VLOOKUP(F7,Libri!$B$17:$N$26,7,FALSE),"")</f>
        <v/>
      </c>
      <c r="G21" s="266" t="str">
        <f>IFERROR(VLOOKUP(F7,Libri!$B$17:$N$26,8,FALSE),"")</f>
        <v/>
      </c>
      <c r="H21" s="340" t="str">
        <f>IFERROR(VLOOKUP(F7,Libri!$B$17:$N$26,9,FALSE),"")</f>
        <v/>
      </c>
      <c r="I21" s="341"/>
      <c r="J21" s="168" t="str">
        <f>IFERROR(IF(VLOOKUP(F7,Libri[],10,FALSE)&lt;&gt;0,VLOOKUP(F7,Libri[],10,FALSE),IF(VLOOKUP(F7,Libri[],11,FALSE)&lt;&gt;0,VLOOKUP(F7,Libri[],11,FALSE))),"")</f>
        <v/>
      </c>
    </row>
    <row r="22" spans="2:10" ht="18.75" customHeight="1">
      <c r="B22" s="306" t="str">
        <f>IFERROR(VLOOKUP(G7,Libri!$B$17:$N$26,5,FALSE),"")</f>
        <v/>
      </c>
      <c r="C22" s="306"/>
      <c r="D22" s="307" t="str">
        <f>IFERROR(VLOOKUP(G7,Libri!$B$17:$N$26,6,FALSE),"")</f>
        <v/>
      </c>
      <c r="E22" s="307"/>
      <c r="F22" s="294" t="str">
        <f>IFERROR(VLOOKUP(G7,Libri!$B$17:$N$26,7,FALSE),"")</f>
        <v/>
      </c>
      <c r="G22" s="266" t="str">
        <f>IFERROR(VLOOKUP(G7,Libri!$B$17:$N$26,8,FALSE),"")</f>
        <v/>
      </c>
      <c r="H22" s="340" t="str">
        <f>IFERROR(VLOOKUP(G7,Libri!$B$17:$N$26,9,FALSE),"")</f>
        <v/>
      </c>
      <c r="I22" s="341"/>
      <c r="J22" s="168" t="str">
        <f>IFERROR(IF(VLOOKUP(G7,Libri[],10,FALSE)&lt;&gt;0,VLOOKUP(G7,Libri[],10,FALSE),IF(VLOOKUP(G7,Libri[],11,FALSE)&lt;&gt;0,VLOOKUP(G7,Libri[],11,FALSE))),"")</f>
        <v/>
      </c>
    </row>
    <row r="23" spans="2:10" ht="21.75" customHeight="1">
      <c r="B23" s="306" t="str">
        <f>IFERROR(VLOOKUP(H7,Libri!$B$17:$N$26,5,FALSE),"")</f>
        <v/>
      </c>
      <c r="C23" s="306"/>
      <c r="D23" s="307" t="str">
        <f>IFERROR(VLOOKUP(H7,Libri!$B$17:$N$26,6,FALSE),"")</f>
        <v/>
      </c>
      <c r="E23" s="307"/>
      <c r="F23" s="294" t="str">
        <f>IFERROR(VLOOKUP(H7,Libri!$B$17:$N$26,7,FALSE),"")</f>
        <v/>
      </c>
      <c r="G23" s="266" t="str">
        <f>IFERROR(VLOOKUP(H7,Libri!$B$17:$N$26,8,FALSE),"")</f>
        <v/>
      </c>
      <c r="H23" s="340" t="str">
        <f>IFERROR(VLOOKUP(H7,Libri!$B$17:$N$26,9,FALSE),"")</f>
        <v/>
      </c>
      <c r="I23" s="341"/>
      <c r="J23" s="168" t="str">
        <f>IFERROR(IF(VLOOKUP(H7,Libri[],10,FALSE)&lt;&gt;0,VLOOKUP(H7,Libri[],10,FALSE),IF(VLOOKUP(H7,Libri[],11,FALSE)&lt;&gt;0,VLOOKUP(H7,Libri[],11,FALSE))),"")</f>
        <v/>
      </c>
    </row>
    <row r="24" spans="2:10" ht="24" customHeight="1">
      <c r="B24" s="331" t="str">
        <f>IFERROR(VLOOKUP(I7,Libri!B17:N26,5,FALSE),"")</f>
        <v/>
      </c>
      <c r="C24" s="332"/>
      <c r="D24" s="307" t="str">
        <f>IFERROR(VLOOKUP(I7,Libri!$B$17:$N$26,6,FALSE),"")</f>
        <v/>
      </c>
      <c r="E24" s="307"/>
      <c r="F24" s="294" t="str">
        <f>IFERROR(VLOOKUP(I7,Libri!$B$17:$N$26,7,FALSE),"")</f>
        <v/>
      </c>
      <c r="G24" s="266" t="str">
        <f>IFERROR(VLOOKUP(I7,Libri!$B$17:$N$26,8,FALSE),"")</f>
        <v/>
      </c>
      <c r="H24" s="340" t="str">
        <f>IFERROR(VLOOKUP(I7,Libri!$B$17:$N$26,9,FALSE),"")</f>
        <v/>
      </c>
      <c r="I24" s="341"/>
      <c r="J24" s="168" t="str">
        <f>IFERROR(IF(VLOOKUP(I7,Libri[],10,FALSE)&lt;&gt;0,VLOOKUP(I7,Libri[],10,FALSE),IF(VLOOKUP(I7,Libri[],11,FALSE)&lt;&gt;0,VLOOKUP(I7,Libri[],11,FALSE))),"")</f>
        <v/>
      </c>
    </row>
    <row r="25" spans="2:10" ht="21.75" customHeight="1">
      <c r="B25" s="331" t="str">
        <f>IFERROR(VLOOKUP(J7,Libri!B17:N26,5,FALSE),"")</f>
        <v/>
      </c>
      <c r="C25" s="332"/>
      <c r="D25" s="307" t="str">
        <f>IFERROR(VLOOKUP(J7,Libri!$B$17:$N$26,6,FALSE),"")</f>
        <v/>
      </c>
      <c r="E25" s="307"/>
      <c r="F25" s="294" t="str">
        <f>IFERROR(VLOOKUP(J7,Libri!$B$17:$N$26,7,FALSE),"")</f>
        <v/>
      </c>
      <c r="G25" s="266" t="str">
        <f>IFERROR(VLOOKUP(J7,Libri!$B$17:$N$26,8,FALSE),"")</f>
        <v/>
      </c>
      <c r="H25" s="340" t="str">
        <f>IFERROR(VLOOKUP(J7,Libri!$B$17:$N$26,9,FALSE),"")</f>
        <v/>
      </c>
      <c r="I25" s="341"/>
      <c r="J25" s="168" t="str">
        <f>IFERROR(IF(VLOOKUP(J7,Libri[],10,FALSE)&lt;&gt;0,VLOOKUP(J7,Libri[],10,FALSE),IF(VLOOKUP(J7,Libri[],11,FALSE)&lt;&gt;0,VLOOKUP(J7,Libri[],11,FALSE))),"")</f>
        <v/>
      </c>
    </row>
    <row r="26" spans="2:10" ht="15.95" customHeight="1">
      <c r="B26" s="331" t="str">
        <f>IFERROR(VLOOKUP(D8,Libri!B17:N26,5,FALSE),"")</f>
        <v/>
      </c>
      <c r="C26" s="332"/>
      <c r="D26" s="307" t="str">
        <f>IFERROR(VLOOKUP(D8,Libri!$B$17:$N$26,6,FALSE),"")</f>
        <v/>
      </c>
      <c r="E26" s="307"/>
      <c r="F26" s="294" t="str">
        <f>IFERROR(VLOOKUP(D8,Libri!$B$17:$N$26,7,FALSE),"")</f>
        <v/>
      </c>
      <c r="G26" s="266" t="str">
        <f>IFERROR(VLOOKUP(D8,Libri!$B$17:$N$26,8,FALSE),"")</f>
        <v/>
      </c>
      <c r="H26" s="340" t="str">
        <f>IFERROR(VLOOKUP(D8,Libri!$B$17:$N$26,9,FALSE),"")</f>
        <v/>
      </c>
      <c r="I26" s="341"/>
      <c r="J26" s="168" t="str">
        <f>IFERROR(IF(VLOOKUP(D8,Libri[],10,FALSE)&lt;&gt;0,VLOOKUP(D8,Libri[],10,FALSE),IF(VLOOKUP(D8,Libri[],11,FALSE)&lt;&gt;0,VLOOKUP(D8,Libri[],11,FALSE))),"")</f>
        <v/>
      </c>
    </row>
    <row r="27" spans="2:10" ht="17.25" customHeight="1">
      <c r="B27" s="331" t="str">
        <f>IFERROR(VLOOKUP(E8,Libri!B17:N26,5,FALSE),"")</f>
        <v/>
      </c>
      <c r="C27" s="332"/>
      <c r="D27" s="307" t="str">
        <f>IFERROR(VLOOKUP(E8,Libri!$B$17:$N$26,6,FALSE),"")</f>
        <v/>
      </c>
      <c r="E27" s="307"/>
      <c r="F27" s="294" t="str">
        <f>IFERROR(VLOOKUP(E8,Libri!$B$17:$N$26,7,FALSE),"")</f>
        <v/>
      </c>
      <c r="G27" s="266" t="str">
        <f>IFERROR(VLOOKUP(E8,Libri!$B$17:$N$26,8,FALSE),"")</f>
        <v/>
      </c>
      <c r="H27" s="340" t="str">
        <f>IFERROR(VLOOKUP(E8,Libri!$B$17:$N$26,9,FALSE),"")</f>
        <v/>
      </c>
      <c r="I27" s="341"/>
      <c r="J27" s="168" t="str">
        <f>IFERROR(IF(VLOOKUP(E8,Libri[],10,FALSE)&lt;&gt;0,VLOOKUP(E8,Libri[],10,FALSE),IF(VLOOKUP(E8,Libri[],11,FALSE)&lt;&gt;0,VLOOKUP(E8,Libri[],11,FALSE))),"")</f>
        <v/>
      </c>
    </row>
    <row r="28" spans="2:10" ht="24" customHeight="1">
      <c r="B28" s="331" t="str">
        <f>IFERROR(VLOOKUP(F8,Libri!B17:N26,5,FALSE),"")</f>
        <v/>
      </c>
      <c r="C28" s="332"/>
      <c r="D28" s="307" t="str">
        <f>IFERROR(VLOOKUP(F8,Libri!$B$17:$N$26,6,FALSE),"")</f>
        <v/>
      </c>
      <c r="E28" s="307"/>
      <c r="F28" s="294" t="str">
        <f>IFERROR(VLOOKUP(F8,Libri!$B$17:$N$26,7,FALSE),"")</f>
        <v/>
      </c>
      <c r="G28" s="266" t="str">
        <f>IFERROR(VLOOKUP(F8,Libri!$B$17:$N$26,8,FALSE),"")</f>
        <v/>
      </c>
      <c r="H28" s="340" t="str">
        <f>IFERROR(VLOOKUP(F8,Libri!$B$17:$N$26,9,FALSE),"")</f>
        <v/>
      </c>
      <c r="I28" s="341"/>
      <c r="J28" s="168" t="str">
        <f>IFERROR(IF(VLOOKUP(F8,Libri[],10,FALSE)&lt;&gt;0,VLOOKUP(F8,Libri[],10,FALSE),IF(VLOOKUP(F8,Libri[],11,FALSE)&lt;&gt;0,VLOOKUP(F8,Libri[],11,FALSE))),"")</f>
        <v/>
      </c>
    </row>
    <row r="29" spans="2:10" ht="24" customHeight="1">
      <c r="B29" s="331" t="str">
        <f>IFERROR(VLOOKUP(G8,Libri!B17:N26,5,FALSE),"")</f>
        <v/>
      </c>
      <c r="C29" s="332"/>
      <c r="D29" s="306" t="str">
        <f>IFERROR(VLOOKUP(G8,Libri!$B$17:$N$26,6,FALSE),"")</f>
        <v/>
      </c>
      <c r="E29" s="330"/>
      <c r="F29" s="269" t="str">
        <f>IFERROR(VLOOKUP(G8,Libri!$B$17:$N$26,7,FALSE),"")</f>
        <v/>
      </c>
      <c r="G29" s="269" t="str">
        <f>IFERROR(VLOOKUP(G8,Libri!$B$17:$N$26,8,FALSE),"")</f>
        <v/>
      </c>
      <c r="H29" s="338" t="str">
        <f>IFERROR(VLOOKUP(G8,Libri!$B$17:$N$26,9,FALSE),"")</f>
        <v/>
      </c>
      <c r="I29" s="339"/>
      <c r="J29" s="168" t="str">
        <f>IFERROR(IF(VLOOKUP(G8,Libri[],10,FALSE)&lt;&gt;0,VLOOKUP(G8,Libri[],10,FALSE),IF(VLOOKUP(G8,Libri[],11,FALSE)&lt;&gt;0,VLOOKUP(G8,Libri[],11,FALSE))),"")</f>
        <v/>
      </c>
    </row>
    <row r="30" spans="2:10" ht="24" customHeight="1">
      <c r="B30" s="331" t="str">
        <f>IFERROR(VLOOKUP(H8,Libri!B17:N26,5,FALSE),"")</f>
        <v/>
      </c>
      <c r="C30" s="332"/>
      <c r="D30" s="307" t="str">
        <f>IFERROR(VLOOKUP(H8,Libri!$B$17:$N$26,6,FALSE),"")</f>
        <v/>
      </c>
      <c r="E30" s="307"/>
      <c r="F30" s="294" t="str">
        <f>IFERROR(VLOOKUP(H8,Libri!$B$17:$N$26,7,FALSE),"")</f>
        <v/>
      </c>
      <c r="G30" s="266" t="str">
        <f>IFERROR(VLOOKUP(H8,Libri!$B$17:$N$26,8,FALSE),"")</f>
        <v/>
      </c>
      <c r="H30" s="340" t="str">
        <f>IFERROR(VLOOKUP(H8,Libri!$B$17:$N$26,9,FALSE),"")</f>
        <v/>
      </c>
      <c r="I30" s="341"/>
      <c r="J30" s="168" t="str">
        <f>IFERROR(IF(VLOOKUP(H8,Libri[],10,FALSE)&lt;&gt;0,VLOOKUP(H8,Libri[],10,FALSE),IF(VLOOKUP(H8,Libri[],11,FALSE)&lt;&gt;0,VLOOKUP(H8,Libri[],11,FALSE))),"")</f>
        <v/>
      </c>
    </row>
    <row r="31" spans="2:10" ht="24" customHeight="1">
      <c r="B31" s="331" t="str">
        <f>IFERROR(VLOOKUP(I8,Libri!B17:N26,5,FALSE),"")</f>
        <v/>
      </c>
      <c r="C31" s="332"/>
      <c r="D31" s="307" t="str">
        <f>IFERROR(VLOOKUP(I8,Libri!$B$17:$N$26,6,FALSE),"")</f>
        <v/>
      </c>
      <c r="E31" s="307"/>
      <c r="F31" s="294" t="str">
        <f>IFERROR(VLOOKUP(I8,Libri!$B$17:$N$26,7,FALSE),"")</f>
        <v/>
      </c>
      <c r="G31" s="266" t="str">
        <f>IFERROR(VLOOKUP(I8,Libri!$B$17:$N$26,8,FALSE),"")</f>
        <v/>
      </c>
      <c r="H31" s="340" t="str">
        <f>IFERROR(VLOOKUP(I8,Libri!$B$17:$N$26,9,FALSE),"")</f>
        <v/>
      </c>
      <c r="I31" s="341"/>
      <c r="J31" s="168" t="str">
        <f>IFERROR(IF(VLOOKUP(I8,Libri[],10,FALSE)&lt;&gt;0,VLOOKUP(I8,Libri[],10,FALSE),IF(VLOOKUP(I8,Libri[],11,FALSE)&lt;&gt;0,VLOOKUP(I8,Libri[],11,FALSE))),"")</f>
        <v/>
      </c>
    </row>
    <row r="32" spans="2:10" ht="24" customHeight="1">
      <c r="B32" s="333" t="str">
        <f>IFERROR(VLOOKUP(J8,Libri!B17:N26,5,FALSE),"")</f>
        <v/>
      </c>
      <c r="C32" s="334"/>
      <c r="D32" s="335" t="str">
        <f>IFERROR(VLOOKUP(J8,Libri!$B$17:$N$26,6,FALSE),"")</f>
        <v/>
      </c>
      <c r="E32" s="336"/>
      <c r="F32" s="267" t="str">
        <f>IFERROR(VLOOKUP(J8,Libri!$B$17:$N$26,7,FALSE),"")</f>
        <v/>
      </c>
      <c r="G32" s="267" t="str">
        <f>IFERROR(VLOOKUP(J8,Libri!$B$17:$N$26,8,FALSE),"")</f>
        <v/>
      </c>
      <c r="H32" s="342" t="str">
        <f>IFERROR(VLOOKUP(J8,Libri!$B$17:$N$26,9,FALSE),"")</f>
        <v/>
      </c>
      <c r="I32" s="343"/>
      <c r="J32" s="169" t="str">
        <f>IFERROR(IF(VLOOKUP(J8,Libri[],10,FALSE)&lt;&gt;0,VLOOKUP(J8,Libri[],10,FALSE),IF(VLOOKUP(J8,Libri[],11,FALSE)&lt;&gt;0,VLOOKUP(J8,Libri[],11,FALSE))),"")</f>
        <v/>
      </c>
    </row>
    <row r="33" spans="2:10" ht="25.5" customHeight="1">
      <c r="B33" s="337" t="s">
        <v>32</v>
      </c>
      <c r="C33" s="337"/>
      <c r="D33" s="337"/>
      <c r="E33" s="337"/>
      <c r="F33" s="337"/>
      <c r="G33" s="88"/>
      <c r="H33" s="344" t="s">
        <v>6</v>
      </c>
      <c r="I33" s="345"/>
      <c r="J33" s="95">
        <f>SUM(J19:J32)</f>
        <v>0</v>
      </c>
    </row>
    <row r="37" spans="2:10" ht="15" customHeight="1">
      <c r="B37" s="303" t="s">
        <v>132</v>
      </c>
      <c r="C37" s="303"/>
      <c r="E37" s="303"/>
      <c r="F37" s="303"/>
      <c r="I37" s="346" t="s">
        <v>128</v>
      </c>
      <c r="J37" s="346"/>
    </row>
    <row r="38" spans="2:10" ht="15" customHeight="1">
      <c r="B38" s="303" t="s">
        <v>33</v>
      </c>
      <c r="C38" s="303"/>
      <c r="E38" s="303"/>
      <c r="F38" s="303"/>
      <c r="I38" s="303" t="s">
        <v>34</v>
      </c>
      <c r="J38" s="303"/>
    </row>
    <row r="39" spans="2:10">
      <c r="B39" s="303"/>
      <c r="C39" s="303"/>
      <c r="E39" s="303"/>
      <c r="F39" s="303"/>
      <c r="I39" s="303"/>
      <c r="J39" s="303"/>
    </row>
    <row r="40" spans="2:10">
      <c r="B40" s="163"/>
      <c r="C40" s="163"/>
      <c r="E40" s="303"/>
      <c r="F40" s="303"/>
      <c r="I40" s="163"/>
      <c r="J40" s="163"/>
    </row>
    <row r="41" spans="2:10">
      <c r="B41" s="164"/>
      <c r="C41" s="164"/>
      <c r="E41" s="303"/>
      <c r="F41" s="303"/>
      <c r="I41" s="164"/>
      <c r="J41" s="164"/>
    </row>
  </sheetData>
  <sheetProtection selectLockedCells="1"/>
  <mergeCells count="76">
    <mergeCell ref="E40:F40"/>
    <mergeCell ref="E41:F41"/>
    <mergeCell ref="H29:I29"/>
    <mergeCell ref="H30:I30"/>
    <mergeCell ref="H31:I31"/>
    <mergeCell ref="H32:I32"/>
    <mergeCell ref="H33:I33"/>
    <mergeCell ref="I37:J37"/>
    <mergeCell ref="I38:J38"/>
    <mergeCell ref="H24:I24"/>
    <mergeCell ref="H25:I25"/>
    <mergeCell ref="H26:I26"/>
    <mergeCell ref="H27:I27"/>
    <mergeCell ref="H28:I28"/>
    <mergeCell ref="H19:I19"/>
    <mergeCell ref="H20:I20"/>
    <mergeCell ref="H21:I21"/>
    <mergeCell ref="H22:I22"/>
    <mergeCell ref="H23:I23"/>
    <mergeCell ref="B39:C39"/>
    <mergeCell ref="E39:F39"/>
    <mergeCell ref="I39:J39"/>
    <mergeCell ref="B33:F33"/>
    <mergeCell ref="B37:C37"/>
    <mergeCell ref="B38:C38"/>
    <mergeCell ref="E37:F37"/>
    <mergeCell ref="E38:F38"/>
    <mergeCell ref="B30:C30"/>
    <mergeCell ref="D30:E30"/>
    <mergeCell ref="B31:C31"/>
    <mergeCell ref="D31:E31"/>
    <mergeCell ref="B32:C32"/>
    <mergeCell ref="D32:E32"/>
    <mergeCell ref="D22:E22"/>
    <mergeCell ref="D23:E23"/>
    <mergeCell ref="D29:E29"/>
    <mergeCell ref="B25:C25"/>
    <mergeCell ref="B26:C26"/>
    <mergeCell ref="B27:C27"/>
    <mergeCell ref="B28:C28"/>
    <mergeCell ref="B29:C29"/>
    <mergeCell ref="D24:E24"/>
    <mergeCell ref="D25:E25"/>
    <mergeCell ref="D26:E26"/>
    <mergeCell ref="D27:E27"/>
    <mergeCell ref="D28:E28"/>
    <mergeCell ref="B24:C24"/>
    <mergeCell ref="B22:C22"/>
    <mergeCell ref="B23:C23"/>
    <mergeCell ref="I13:J14"/>
    <mergeCell ref="D18:E18"/>
    <mergeCell ref="D17:E17"/>
    <mergeCell ref="H10:I10"/>
    <mergeCell ref="H11:I11"/>
    <mergeCell ref="H17:I17"/>
    <mergeCell ref="H18:I18"/>
    <mergeCell ref="E13:E14"/>
    <mergeCell ref="J10:J11"/>
    <mergeCell ref="D19:E19"/>
    <mergeCell ref="D20:E20"/>
    <mergeCell ref="D21:E21"/>
    <mergeCell ref="B7:C7"/>
    <mergeCell ref="G13:G14"/>
    <mergeCell ref="B17:C17"/>
    <mergeCell ref="B18:C18"/>
    <mergeCell ref="C13:C14"/>
    <mergeCell ref="B19:C19"/>
    <mergeCell ref="B20:C20"/>
    <mergeCell ref="B21:C21"/>
    <mergeCell ref="B8:C8"/>
    <mergeCell ref="D10:F11"/>
    <mergeCell ref="H1:J1"/>
    <mergeCell ref="H2:J2"/>
    <mergeCell ref="B1:D4"/>
    <mergeCell ref="B10:C10"/>
    <mergeCell ref="B11:C11"/>
  </mergeCells>
  <pageMargins left="0.25" right="0.25" top="0.75" bottom="0.75" header="0.3" footer="0.3"/>
  <pageSetup paperSize="9" scale="99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fitToPage="1"/>
  </sheetPr>
  <dimension ref="A1:U34"/>
  <sheetViews>
    <sheetView showGridLines="0" tabSelected="1" topLeftCell="D1" zoomScale="115" zoomScaleNormal="115" workbookViewId="0">
      <selection activeCell="N18" sqref="N18"/>
    </sheetView>
  </sheetViews>
  <sheetFormatPr defaultColWidth="8.875" defaultRowHeight="30" customHeight="1" outlineLevelRow="1"/>
  <cols>
    <col min="1" max="1" width="2.75" style="1" customWidth="1"/>
    <col min="2" max="2" width="7.25" style="1" customWidth="1"/>
    <col min="3" max="3" width="12.75" style="1" customWidth="1"/>
    <col min="4" max="4" width="13.25" style="1" customWidth="1"/>
    <col min="5" max="5" width="12.75" style="1" customWidth="1"/>
    <col min="6" max="6" width="24" style="1" customWidth="1"/>
    <col min="7" max="7" width="12.75" style="1" customWidth="1"/>
    <col min="8" max="8" width="10" style="1" customWidth="1"/>
    <col min="9" max="13" width="12.75" style="1" customWidth="1"/>
    <col min="14" max="14" width="13.875" style="1" customWidth="1"/>
    <col min="15" max="15" width="2.75" style="1" customWidth="1"/>
    <col min="16" max="21" width="8.875" style="1" hidden="1" customWidth="1"/>
    <col min="22" max="16384" width="8.875" style="1"/>
  </cols>
  <sheetData>
    <row r="1" spans="1:20" ht="9.1999999999999993" customHeight="1"/>
    <row r="2" spans="1:20" ht="17.25" customHeight="1">
      <c r="B2" s="348" t="s">
        <v>119</v>
      </c>
      <c r="C2" s="349"/>
      <c r="D2" s="74" t="s">
        <v>94</v>
      </c>
      <c r="E2" s="75" t="s">
        <v>95</v>
      </c>
      <c r="G2" s="39" t="s">
        <v>96</v>
      </c>
      <c r="H2" s="40"/>
      <c r="I2" s="39" t="s">
        <v>97</v>
      </c>
      <c r="J2" s="41"/>
      <c r="K2" s="41"/>
      <c r="L2" s="46" t="s">
        <v>98</v>
      </c>
      <c r="M2" s="47" t="s">
        <v>99</v>
      </c>
      <c r="N2" s="48" t="s">
        <v>100</v>
      </c>
      <c r="T2" s="1" t="s">
        <v>65</v>
      </c>
    </row>
    <row r="3" spans="1:20" s="3" customFormat="1" ht="20.100000000000001" customHeight="1" outlineLevel="1">
      <c r="A3" s="2"/>
      <c r="B3" s="76">
        <v>1</v>
      </c>
      <c r="C3" s="211" t="s">
        <v>135</v>
      </c>
      <c r="D3" s="73">
        <f>SUMIFS(Libri[Dalje],Libri[Nr. Kontos],C3,Libri[Paguar me],Q3)+I3</f>
        <v>0</v>
      </c>
      <c r="E3" s="77">
        <f>SUMIFS(Libri[Hyrje],Libri[Nr. Kontos],C3,Libri[Kategoria],T2)+SUMIFS(Libri[Hyrje],Libri[Nr. Kontos],C3,Libri[Kategoria],T3)+SUMIFS(Libri[Hyrje],Libri[Nr. Kontos],C3,Libri[Kategoria],T4)+SUMIFS(Libri[Hyrje],Libri[Nr. Kontos],C3,Libri[Kategoria],T5)+SUMIFS(Libri[Hyrje],Libri[Nr. Kontos],C3,Libri[Kategoria],T6)+SUMIFS(Libri[Hyrje],Libri[Nr. Kontos],C3,Libri[Kategoria],T32)</f>
        <v>0</v>
      </c>
      <c r="F3" s="6"/>
      <c r="G3" s="38">
        <f>SUMIFS(Libri[Dalje],Libri[Nr. Kontos],C3,Libri[Paguar me],Q4)</f>
        <v>0</v>
      </c>
      <c r="H3" s="36"/>
      <c r="I3" s="38">
        <f>SUMIFS(Libri[Hyrje],Libri[Nr. Kontos],C3,Libri[Kategoria],T3,Libri[Paguar me],Q4)+SUMIFS(Libri[Hyrje],Libri[Nr. Kontos],C3,Libri[Kategoria],T4,Libri[Paguar me],Q4)+SUMIFS(Libri[Hyrje],Libri[Nr. Kontos],C3,Libri[Kategoria],T5,Libri[Paguar me],Q4)+SUMIFS(Libri[Hyrje],Libri[Nr. Kontos],C3,Libri[Kategoria],T6,Libri[Paguar me],Q4)+SUMIFS(Libri[Hyrje],Libri[Nr. Kontos],C3,Libri[Kategoria],T34,Libri[Paguar me],Q4)+SUMIFS(Libri[Hyrje],Libri[Nr. Kontos],C3,Libri[Kategoria],T2,Libri[Paguar me],Q4)</f>
        <v>0</v>
      </c>
      <c r="J3" s="6"/>
      <c r="K3" s="7"/>
      <c r="L3" s="44">
        <f>E3-D3</f>
        <v>0</v>
      </c>
      <c r="M3" s="44">
        <f>I3-G3</f>
        <v>0</v>
      </c>
      <c r="N3" s="45">
        <f>L3+M3</f>
        <v>0</v>
      </c>
      <c r="Q3" s="1" t="s">
        <v>2</v>
      </c>
      <c r="R3" s="1"/>
      <c r="S3" s="1"/>
      <c r="T3" s="1" t="s">
        <v>66</v>
      </c>
    </row>
    <row r="4" spans="1:20" s="3" customFormat="1" ht="20.100000000000001" customHeight="1" outlineLevel="1">
      <c r="A4" s="2"/>
      <c r="B4" s="76">
        <v>2</v>
      </c>
      <c r="C4" s="209" t="s">
        <v>120</v>
      </c>
      <c r="D4" s="73">
        <f>SUMIFS(Libri[Dalje],Libri[Nr. Kontos],C4,Libri[Paguar me],Q3)+I4</f>
        <v>0</v>
      </c>
      <c r="E4" s="77">
        <f>SUMIFS(Libri[Hyrje],Libri[Nr. Kontos],C4,Libri[Kategoria],T2)+SUMIFS(Libri[Hyrje],Libri[Nr. Kontos],C4,Libri[Kategoria],T3)+SUMIFS(Libri[Hyrje],Libri[Nr. Kontos],C4,Libri[Kategoria],T4)+SUMIFS(Libri[Hyrje],Libri[Nr. Kontos],C4,Libri[Kategoria],T5)+SUMIFS(Libri[Hyrje],Libri[Nr. Kontos],C4,Libri[Kategoria],T6)+SUMIFS(Libri[Hyrje],Libri[Nr. Kontos],C4,Libri[Kategoria],T32)</f>
        <v>0</v>
      </c>
      <c r="F4" s="6"/>
      <c r="G4" s="38">
        <f>SUMIFS(Libri[Dalje],Libri[Nr. Kontos],C4,Libri[Paguar me],Q4)</f>
        <v>0</v>
      </c>
      <c r="H4" s="36"/>
      <c r="I4" s="38">
        <f>SUMIFS(Libri[Hyrje],Libri[Nr. Kontos],C4,Libri[Kategoria],T3,Libri[Paguar me],Q4)+SUMIFS(Libri[Hyrje],Libri[Nr. Kontos],C4,Libri[Kategoria],T4,Libri[Paguar me],Q4)+SUMIFS(Libri[Hyrje],Libri[Nr. Kontos],C4,Libri[Kategoria],T5,Libri[Paguar me],Q4)+SUMIFS(Libri[Hyrje],Libri[Nr. Kontos],C4,Libri[Kategoria],T6,Libri[Paguar me],Q4)+SUMIFS(Libri[Hyrje],Libri[Nr. Kontos],C4,Libri[Kategoria],T34,Libri[Paguar me],Q4)+SUMIFS(Libri[Hyrje],Libri[Nr. Kontos],C4,Libri[Kategoria],T2,Libri[Paguar me],Q4)</f>
        <v>0</v>
      </c>
      <c r="J4" s="6"/>
      <c r="K4" s="7"/>
      <c r="L4" s="42">
        <f t="shared" ref="L4:L12" si="0">E4-D4</f>
        <v>0</v>
      </c>
      <c r="M4" s="42">
        <f t="shared" ref="M4:M12" si="1">I4-G4</f>
        <v>0</v>
      </c>
      <c r="N4" s="43">
        <f t="shared" ref="N4:N12" si="2">L4+M4</f>
        <v>0</v>
      </c>
      <c r="Q4" s="1" t="s">
        <v>0</v>
      </c>
      <c r="R4" s="1"/>
      <c r="S4" s="1"/>
      <c r="T4" s="1" t="s">
        <v>67</v>
      </c>
    </row>
    <row r="5" spans="1:20" s="3" customFormat="1" ht="20.100000000000001" customHeight="1" outlineLevel="1">
      <c r="A5" s="2"/>
      <c r="B5" s="76">
        <v>3</v>
      </c>
      <c r="C5" s="209" t="s">
        <v>121</v>
      </c>
      <c r="D5" s="73">
        <f>SUMIFS(Libri[Dalje],Libri[Nr. Kontos],C5,Libri[Paguar me],Q3)+I5</f>
        <v>0</v>
      </c>
      <c r="E5" s="77">
        <f>SUMIFS(Libri[Hyrje],Libri[Nr. Kontos],C5,Libri[Kategoria],T2)+SUMIFS(Libri[Hyrje],Libri[Nr. Kontos],C5,Libri[Kategoria],T3)+SUMIFS(Libri[Hyrje],Libri[Nr. Kontos],C5,Libri[Kategoria],T4)+SUMIFS(Libri[Hyrje],Libri[Nr. Kontos],C5,Libri[Kategoria],T5)+SUMIFS(Libri[Hyrje],Libri[Nr. Kontos],C5,Libri[Kategoria],T6)+SUMIFS(Libri[Hyrje],Libri[Nr. Kontos],C5,Libri[Kategoria],T32)</f>
        <v>0</v>
      </c>
      <c r="F5" s="6"/>
      <c r="G5" s="38">
        <f>SUMIFS(Libri[Dalje],Libri[Nr. Kontos],C5,Libri[Paguar me],Q4)</f>
        <v>0</v>
      </c>
      <c r="H5" s="36"/>
      <c r="I5" s="38">
        <f>SUMIFS(Libri[Hyrje],Libri[Nr. Kontos],C5,Libri[Kategoria],T3,Libri[Paguar me],Q4)+SUMIFS(Libri[Hyrje],Libri[Nr. Kontos],C5,Libri[Kategoria],T4,Libri[Paguar me],Q4)+SUMIFS(Libri[Hyrje],Libri[Nr. Kontos],C5,Libri[Kategoria],T5,Libri[Paguar me],Q4)+SUMIFS(Libri[Hyrje],Libri[Nr. Kontos],C5,Libri[Kategoria],T6,Libri[Paguar me],Q4)+SUMIFS(Libri[Hyrje],Libri[Nr. Kontos],C5,Libri[Kategoria],T34,Libri[Paguar me],Q4)+SUMIFS(Libri[Hyrje],Libri[Nr. Kontos],C5,Libri[Kategoria],T2,Libri[Paguar me],Q4)</f>
        <v>0</v>
      </c>
      <c r="J5" s="6"/>
      <c r="K5" s="7"/>
      <c r="L5" s="42">
        <f t="shared" si="0"/>
        <v>0</v>
      </c>
      <c r="M5" s="42">
        <f t="shared" si="1"/>
        <v>0</v>
      </c>
      <c r="N5" s="43">
        <f t="shared" si="2"/>
        <v>0</v>
      </c>
      <c r="Q5" s="1"/>
      <c r="R5" s="1"/>
      <c r="S5" s="1"/>
      <c r="T5" s="1" t="s">
        <v>68</v>
      </c>
    </row>
    <row r="6" spans="1:20" s="3" customFormat="1" ht="20.100000000000001" customHeight="1" outlineLevel="1">
      <c r="A6" s="2"/>
      <c r="B6" s="76">
        <v>4</v>
      </c>
      <c r="C6" s="209"/>
      <c r="D6" s="73">
        <f>SUMIFS(Libri[Dalje],Libri[Nr. Kontos],C6,Libri[Paguar me],Q3)+I6</f>
        <v>0</v>
      </c>
      <c r="E6" s="77">
        <f>SUMIFS(Libri[Hyrje],Libri[Nr. Kontos],C6,Libri[Kategoria],T2)+SUMIFS(Libri[Hyrje],Libri[Nr. Kontos],C6,Libri[Kategoria],T3)+SUMIFS(Libri[Hyrje],Libri[Nr. Kontos],C6,Libri[Kategoria],T4)+SUMIFS(Libri[Hyrje],Libri[Nr. Kontos],C6,Libri[Kategoria],T5)+SUMIFS(Libri[Hyrje],Libri[Nr. Kontos],C6,Libri[Kategoria],T6)+SUMIFS(Libri[Hyrje],Libri[Nr. Kontos],C6,Libri[Kategoria],T32)</f>
        <v>0</v>
      </c>
      <c r="F6" s="6"/>
      <c r="G6" s="38">
        <f>SUMIFS(Libri[Dalje],Libri[Nr. Kontos],C6,Libri[Paguar me],Q4)</f>
        <v>0</v>
      </c>
      <c r="H6" s="36"/>
      <c r="I6" s="38">
        <f>SUMIFS(Libri[Hyrje],Libri[Nr. Kontos],C6,Libri[Kategoria],T3,Libri[Paguar me],Q4)+SUMIFS(Libri[Hyrje],Libri[Nr. Kontos],C6,Libri[Kategoria],T4,Libri[Paguar me],Q4)+SUMIFS(Libri[Hyrje],Libri[Nr. Kontos],C6,Libri[Kategoria],T5,Libri[Paguar me],Q4)+SUMIFS(Libri[Hyrje],Libri[Nr. Kontos],C6,Libri[Kategoria],T6,Libri[Paguar me],Q4)+SUMIFS(Libri[Hyrje],Libri[Nr. Kontos],C6,Libri[Kategoria],T34,Libri[Paguar me],Q4)+SUMIFS(Libri[Hyrje],Libri[Nr. Kontos],C6,Libri[Kategoria],T2,Libri[Paguar me],Q4)</f>
        <v>0</v>
      </c>
      <c r="J6" s="6"/>
      <c r="K6" s="7"/>
      <c r="L6" s="42">
        <f t="shared" si="0"/>
        <v>0</v>
      </c>
      <c r="M6" s="42">
        <f t="shared" si="1"/>
        <v>0</v>
      </c>
      <c r="N6" s="43">
        <f t="shared" si="2"/>
        <v>0</v>
      </c>
      <c r="Q6" s="1"/>
      <c r="R6" s="1"/>
      <c r="S6" s="1"/>
      <c r="T6" s="1" t="s">
        <v>69</v>
      </c>
    </row>
    <row r="7" spans="1:20" s="3" customFormat="1" ht="20.100000000000001" customHeight="1" outlineLevel="1">
      <c r="A7" s="2"/>
      <c r="B7" s="76">
        <v>5</v>
      </c>
      <c r="C7" s="209"/>
      <c r="D7" s="73">
        <f>SUMIFS(Libri[Dalje],Libri[Nr. Kontos],C7,Libri[Paguar me],Q3)+I7</f>
        <v>0</v>
      </c>
      <c r="E7" s="77">
        <f>SUMIFS(Libri[Hyrje],Libri[Nr. Kontos],C7,Libri[Kategoria],T2)+SUMIFS(Libri[Hyrje],Libri[Nr. Kontos],C7,Libri[Kategoria],T3)+SUMIFS(Libri[Hyrje],Libri[Nr. Kontos],C7,Libri[Kategoria],T4)+SUMIFS(Libri[Hyrje],Libri[Nr. Kontos],C7,Libri[Kategoria],T5)+SUMIFS(Libri[Hyrje],Libri[Nr. Kontos],C7,Libri[Kategoria],T6)+SUMIFS(Libri[Hyrje],Libri[Nr. Kontos],C7,Libri[Kategoria],T32)</f>
        <v>0</v>
      </c>
      <c r="F7" s="6"/>
      <c r="G7" s="38">
        <f>SUMIFS(Libri[Dalje],Libri[Nr. Kontos],C7,Libri[Paguar me],Q4)</f>
        <v>0</v>
      </c>
      <c r="H7" s="36"/>
      <c r="I7" s="38">
        <f>SUMIFS(Libri[Hyrje],Libri[Nr. Kontos],C7,Libri[Kategoria],T3,Libri[Paguar me],Q4)+SUMIFS(Libri[Hyrje],Libri[Nr. Kontos],C7,Libri[Kategoria],T4,Libri[Paguar me],Q4)+SUMIFS(Libri[Hyrje],Libri[Nr. Kontos],C7,Libri[Kategoria],T5,Libri[Paguar me],Q4)+SUMIFS(Libri[Hyrje],Libri[Nr. Kontos],C7,Libri[Kategoria],T6,Libri[Paguar me],Q4)+SUMIFS(Libri[Hyrje],Libri[Nr. Kontos],C7,Libri[Kategoria],T34,Libri[Paguar me],Q4)+SUMIFS(Libri[Hyrje],Libri[Nr. Kontos],C7,Libri[Kategoria],T2,Libri[Paguar me],Q4)</f>
        <v>0</v>
      </c>
      <c r="J7" s="6"/>
      <c r="K7" s="7"/>
      <c r="L7" s="42">
        <f t="shared" si="0"/>
        <v>0</v>
      </c>
      <c r="M7" s="42">
        <f t="shared" si="1"/>
        <v>0</v>
      </c>
      <c r="N7" s="43">
        <f t="shared" si="2"/>
        <v>0</v>
      </c>
      <c r="Q7" s="1"/>
      <c r="R7" s="1"/>
      <c r="S7" s="1"/>
      <c r="T7" s="1"/>
    </row>
    <row r="8" spans="1:20" s="3" customFormat="1" ht="20.100000000000001" customHeight="1" outlineLevel="1">
      <c r="A8" s="2"/>
      <c r="B8" s="78">
        <v>6</v>
      </c>
      <c r="C8" s="209"/>
      <c r="D8" s="73">
        <f>SUMIFS(Libri[Dalje],Libri[Nr. Kontos],C8,Libri[Paguar me],Q3)+I8</f>
        <v>0</v>
      </c>
      <c r="E8" s="77">
        <f>SUMIFS(Libri[Hyrje],Libri[Nr. Kontos],C8,Libri[Kategoria],T2)+SUMIFS(Libri[Hyrje],Libri[Nr. Kontos],C8,Libri[Kategoria],T3)+SUMIFS(Libri[Hyrje],Libri[Nr. Kontos],C8,Libri[Kategoria],T4)+SUMIFS(Libri[Hyrje],Libri[Nr. Kontos],C8,Libri[Kategoria],T5)+SUMIFS(Libri[Hyrje],Libri[Nr. Kontos],C8,Libri[Kategoria],T6)+SUMIFS(Libri[Hyrje],Libri[Nr. Kontos],C8,Libri[Kategoria],T32)</f>
        <v>0</v>
      </c>
      <c r="F8" s="4"/>
      <c r="G8" s="38">
        <f>SUMIFS(Libri[Dalje],Libri[Nr. Kontos],C8,Libri[Paguar me],Q4)</f>
        <v>0</v>
      </c>
      <c r="H8" s="36"/>
      <c r="I8" s="38">
        <f>SUMIFS(Libri[Hyrje],Libri[Nr. Kontos],C8,Libri[Kategoria],T3,Libri[Paguar me],Q4)+SUMIFS(Libri[Hyrje],Libri[Nr. Kontos],C8,Libri[Kategoria],T4,Libri[Paguar me],Q4)+SUMIFS(Libri[Hyrje],Libri[Nr. Kontos],C8,Libri[Kategoria],T5,Libri[Paguar me],Q4)+SUMIFS(Libri[Hyrje],Libri[Nr. Kontos],C8,Libri[Kategoria],T6,Libri[Paguar me],Q4)+SUMIFS(Libri[Hyrje],Libri[Nr. Kontos],C8,Libri[Kategoria],T34,Libri[Paguar me],Q4)+SUMIFS(Libri[Hyrje],Libri[Nr. Kontos],C8,Libri[Kategoria],T2,Libri[Paguar me],Q4)</f>
        <v>0</v>
      </c>
      <c r="J8" s="4"/>
      <c r="K8" s="5"/>
      <c r="L8" s="42">
        <f t="shared" si="0"/>
        <v>0</v>
      </c>
      <c r="M8" s="42">
        <f t="shared" si="1"/>
        <v>0</v>
      </c>
      <c r="N8" s="43">
        <f t="shared" si="2"/>
        <v>0</v>
      </c>
      <c r="Q8" s="1"/>
      <c r="R8" s="1"/>
      <c r="T8" s="1" t="s">
        <v>70</v>
      </c>
    </row>
    <row r="9" spans="1:20" s="3" customFormat="1" ht="20.100000000000001" customHeight="1" outlineLevel="1">
      <c r="A9" s="2"/>
      <c r="B9" s="78">
        <v>7</v>
      </c>
      <c r="C9" s="209"/>
      <c r="D9" s="73">
        <f>SUMIFS(Libri[Dalje],Libri[Nr. Kontos],C9,Libri[Paguar me],Q3)+I9</f>
        <v>0</v>
      </c>
      <c r="E9" s="77">
        <f>SUMIFS(Libri[Hyrje],Libri[Nr. Kontos],C9,Libri[Kategoria],T2)+SUMIFS(Libri[Hyrje],Libri[Nr. Kontos],C9,Libri[Kategoria],T3)+SUMIFS(Libri[Hyrje],Libri[Nr. Kontos],C9,Libri[Kategoria],T4)+SUMIFS(Libri[Hyrje],Libri[Nr. Kontos],C9,Libri[Kategoria],T5)+SUMIFS(Libri[Hyrje],Libri[Nr. Kontos],C9,Libri[Kategoria],T6)+SUMIFS(Libri[Hyrje],Libri[Nr. Kontos],C9,Libri[Kategoria],T32)</f>
        <v>0</v>
      </c>
      <c r="F9" s="4"/>
      <c r="G9" s="38">
        <f>SUMIFS(Libri[Dalje],Libri[Nr. Kontos],C9,Libri[Paguar me],Q4)</f>
        <v>0</v>
      </c>
      <c r="H9" s="36"/>
      <c r="I9" s="38">
        <f>SUMIFS(Libri[Hyrje],Libri[Nr. Kontos],C9,Libri[Kategoria],T3,Libri[Paguar me],Q4)+SUMIFS(Libri[Hyrje],Libri[Nr. Kontos],C9,Libri[Kategoria],T4,Libri[Paguar me],Q4)+SUMIFS(Libri[Hyrje],Libri[Nr. Kontos],C9,Libri[Kategoria],T5,Libri[Paguar me],Q4)+SUMIFS(Libri[Hyrje],Libri[Nr. Kontos],C9,Libri[Kategoria],T6,Libri[Paguar me],Q4)+SUMIFS(Libri[Hyrje],Libri[Nr. Kontos],C9,Libri[Kategoria],T34,Libri[Paguar me],Q4)+SUMIFS(Libri[Hyrje],Libri[Nr. Kontos],C9,Libri[Kategoria],T2,Libri[Paguar me],Q4)</f>
        <v>0</v>
      </c>
      <c r="J9" s="4"/>
      <c r="K9" s="5"/>
      <c r="L9" s="42">
        <f t="shared" si="0"/>
        <v>0</v>
      </c>
      <c r="M9" s="42">
        <f t="shared" si="1"/>
        <v>0</v>
      </c>
      <c r="N9" s="43">
        <f t="shared" si="2"/>
        <v>0</v>
      </c>
      <c r="Q9" s="1"/>
      <c r="R9" s="1"/>
      <c r="T9" s="1" t="s">
        <v>71</v>
      </c>
    </row>
    <row r="10" spans="1:20" s="3" customFormat="1" ht="20.100000000000001" customHeight="1" outlineLevel="1">
      <c r="A10" s="2"/>
      <c r="B10" s="78">
        <v>8</v>
      </c>
      <c r="C10" s="209"/>
      <c r="D10" s="73">
        <f>SUMIFS(Libri[Dalje],Libri[Nr. Kontos],C10,Libri[Paguar me],Q3)+I10</f>
        <v>0</v>
      </c>
      <c r="E10" s="77">
        <f>SUMIFS(Libri[Hyrje],Libri[Nr. Kontos],C10,Libri[Kategoria],T2)+SUMIFS(Libri[Hyrje],Libri[Nr. Kontos],C10,Libri[Kategoria],T3)+SUMIFS(Libri[Hyrje],Libri[Nr. Kontos],C10,Libri[Kategoria],T4)+SUMIFS(Libri[Hyrje],Libri[Nr. Kontos],C10,Libri[Kategoria],T5)+SUMIFS(Libri[Hyrje],Libri[Nr. Kontos],C10,Libri[Kategoria],T6)+SUMIFS(Libri[Hyrje],Libri[Nr. Kontos],C10,Libri[Kategoria],T32)</f>
        <v>0</v>
      </c>
      <c r="F10" s="4"/>
      <c r="G10" s="38">
        <f>SUMIFS(Libri[Dalje],Libri[Nr. Kontos],C10,Libri[Paguar me],Q4)</f>
        <v>0</v>
      </c>
      <c r="H10" s="36"/>
      <c r="I10" s="38">
        <f>SUMIFS(Libri[Hyrje],Libri[Nr. Kontos],C10,Libri[Kategoria],T3,Libri[Paguar me],Q4)+SUMIFS(Libri[Hyrje],Libri[Nr. Kontos],C10,Libri[Kategoria],T4,Libri[Paguar me],Q4)+SUMIFS(Libri[Hyrje],Libri[Nr. Kontos],C10,Libri[Kategoria],T5,Libri[Paguar me],Q4)+SUMIFS(Libri[Hyrje],Libri[Nr. Kontos],C10,Libri[Kategoria],T6,Libri[Paguar me],Q4)+SUMIFS(Libri[Hyrje],Libri[Nr. Kontos],C10,Libri[Kategoria],T34,Libri[Paguar me],Q4)+SUMIFS(Libri[Hyrje],Libri[Nr. Kontos],C10,Libri[Kategoria],T2,Libri[Paguar me],Q4)</f>
        <v>0</v>
      </c>
      <c r="J10" s="4"/>
      <c r="K10" s="5"/>
      <c r="L10" s="42">
        <f t="shared" si="0"/>
        <v>0</v>
      </c>
      <c r="M10" s="42">
        <f t="shared" si="1"/>
        <v>0</v>
      </c>
      <c r="N10" s="43">
        <f t="shared" si="2"/>
        <v>0</v>
      </c>
      <c r="Q10" s="1"/>
      <c r="R10" s="1"/>
      <c r="T10" s="1" t="s">
        <v>72</v>
      </c>
    </row>
    <row r="11" spans="1:20" s="3" customFormat="1" ht="20.100000000000001" customHeight="1" outlineLevel="1">
      <c r="A11" s="2"/>
      <c r="B11" s="78">
        <v>9</v>
      </c>
      <c r="C11" s="209"/>
      <c r="D11" s="73">
        <f>SUMIFS(Libri[Dalje],Libri[Nr. Kontos],C11,Libri[Paguar me],Q3)+I11</f>
        <v>0</v>
      </c>
      <c r="E11" s="77">
        <f>SUMIFS(Libri[Hyrje],Libri[Nr. Kontos],C11,Libri[Kategoria],T2)+SUMIFS(Libri[Hyrje],Libri[Nr. Kontos],C11,Libri[Kategoria],T3)+SUMIFS(Libri[Hyrje],Libri[Nr. Kontos],C11,Libri[Kategoria],T4)+SUMIFS(Libri[Hyrje],Libri[Nr. Kontos],C11,Libri[Kategoria],T5)+SUMIFS(Libri[Hyrje],Libri[Nr. Kontos],C11,Libri[Kategoria],T6)+SUMIFS(Libri[Hyrje],Libri[Nr. Kontos],C11,Libri[Kategoria],T32)</f>
        <v>0</v>
      </c>
      <c r="F11" s="4"/>
      <c r="G11" s="38">
        <f>SUMIFS(Libri[Dalje],Libri[Nr. Kontos],C11,Libri[Paguar me],Q4)</f>
        <v>0</v>
      </c>
      <c r="H11" s="36"/>
      <c r="I11" s="38">
        <f>SUMIFS(Libri[Hyrje],Libri[Nr. Kontos],C11,Libri[Kategoria],T3,Libri[Paguar me],Q4)+SUMIFS(Libri[Hyrje],Libri[Nr. Kontos],C11,Libri[Kategoria],T4,Libri[Paguar me],Q4)+SUMIFS(Libri[Hyrje],Libri[Nr. Kontos],C11,Libri[Kategoria],T5,Libri[Paguar me],Q4)+SUMIFS(Libri[Hyrje],Libri[Nr. Kontos],C11,Libri[Kategoria],T6,Libri[Paguar me],Q4)+SUMIFS(Libri[Hyrje],Libri[Nr. Kontos],C11,Libri[Kategoria],T34,Libri[Paguar me],Q4)+SUMIFS(Libri[Hyrje],Libri[Nr. Kontos],C11,Libri[Kategoria],T2,Libri[Paguar me],Q4)</f>
        <v>0</v>
      </c>
      <c r="J11" s="4"/>
      <c r="K11" s="5"/>
      <c r="L11" s="42">
        <f t="shared" si="0"/>
        <v>0</v>
      </c>
      <c r="M11" s="42">
        <f t="shared" si="1"/>
        <v>0</v>
      </c>
      <c r="N11" s="43">
        <f t="shared" si="2"/>
        <v>0</v>
      </c>
      <c r="Q11" s="1"/>
      <c r="R11" s="1"/>
      <c r="T11" s="1" t="s">
        <v>73</v>
      </c>
    </row>
    <row r="12" spans="1:20" s="3" customFormat="1" ht="20.100000000000001" customHeight="1" outlineLevel="1">
      <c r="A12" s="2"/>
      <c r="B12" s="79">
        <v>10</v>
      </c>
      <c r="C12" s="210" t="s">
        <v>59</v>
      </c>
      <c r="D12" s="80"/>
      <c r="E12" s="81"/>
      <c r="F12" s="4"/>
      <c r="G12" s="38">
        <f>SUMIFS(Libri[Dalje],Libri[Nr. Kontos],C12,Libri[Paguar me],Q4)</f>
        <v>0</v>
      </c>
      <c r="H12" s="36"/>
      <c r="I12" s="38">
        <f>SUMIFS(Libri[Hyrje],Libri[Nr. Kontos],C12,Libri[Kategoria],T3,Libri[Paguar me],Q4)+SUMIFS(Libri[Hyrje],Libri[Nr. Kontos],C12,Libri[Kategoria],T4,Libri[Paguar me],Q4)+SUMIFS(Libri[Hyrje],Libri[Nr. Kontos],C12,Libri[Kategoria],T5,Libri[Paguar me],Q4)+SUMIFS(Libri[Hyrje],Libri[Nr. Kontos],C12,Libri[Kategoria],T6,Libri[Paguar me],Q4)+SUMIFS(Libri[Hyrje],Libri[Nr. Kontos],C12,Libri[Kategoria],T34,Libri[Paguar me],Q4)+SUMIFS(Libri[Hyrje],Libri[Nr. Kontos],C12,Libri[Kategoria],T2,Libri[Paguar me],Q4)</f>
        <v>0</v>
      </c>
      <c r="J12" s="4"/>
      <c r="K12" s="5"/>
      <c r="L12" s="42">
        <f t="shared" si="0"/>
        <v>0</v>
      </c>
      <c r="M12" s="42">
        <f t="shared" si="1"/>
        <v>0</v>
      </c>
      <c r="N12" s="43">
        <f t="shared" si="2"/>
        <v>0</v>
      </c>
      <c r="Q12" s="1"/>
      <c r="R12" s="1"/>
      <c r="T12" s="1" t="s">
        <v>74</v>
      </c>
    </row>
    <row r="13" spans="1:20" s="3" customFormat="1" ht="20.100000000000001" customHeight="1" thickBot="1">
      <c r="A13" s="2"/>
      <c r="B13" s="70" t="s">
        <v>8</v>
      </c>
      <c r="C13" s="71"/>
      <c r="D13" s="72">
        <f>SUM(D3:D12)</f>
        <v>0</v>
      </c>
      <c r="E13" s="72">
        <f>SUM(E3:E12)</f>
        <v>0</v>
      </c>
      <c r="F13" s="8"/>
      <c r="G13" s="51">
        <f>SUM(G3:G12)</f>
        <v>0</v>
      </c>
      <c r="H13" s="37"/>
      <c r="I13" s="51">
        <f>SUM(I3:I12)</f>
        <v>0</v>
      </c>
      <c r="J13" s="34"/>
      <c r="K13" s="34"/>
      <c r="L13" s="49">
        <f>SUM(L3:L12)</f>
        <v>0</v>
      </c>
      <c r="M13" s="49">
        <f>SUM(M3:M12)</f>
        <v>0</v>
      </c>
      <c r="N13" s="50">
        <f>SUM(N3:N12)</f>
        <v>0</v>
      </c>
      <c r="Q13" s="1"/>
      <c r="R13" s="1"/>
      <c r="T13" s="1" t="s">
        <v>75</v>
      </c>
    </row>
    <row r="14" spans="1:20" ht="41.45" customHeight="1">
      <c r="B14" s="65" t="s">
        <v>101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T14" s="1" t="s">
        <v>76</v>
      </c>
    </row>
    <row r="15" spans="1:20" ht="30" customHeight="1">
      <c r="A15" s="176"/>
      <c r="B15" s="350" t="s">
        <v>129</v>
      </c>
      <c r="C15" s="350"/>
      <c r="D15" s="351">
        <v>44197</v>
      </c>
      <c r="E15" s="351"/>
      <c r="F15" s="223">
        <f ca="1">TODAY()</f>
        <v>44537</v>
      </c>
      <c r="G15" s="177"/>
      <c r="H15" s="177"/>
      <c r="I15" s="177"/>
      <c r="J15" s="177"/>
      <c r="K15" s="177"/>
      <c r="L15" s="177"/>
      <c r="M15" s="175"/>
      <c r="N15" s="177"/>
      <c r="O15" s="176"/>
      <c r="T15" s="1" t="s">
        <v>77</v>
      </c>
    </row>
    <row r="16" spans="1:20" ht="37.700000000000003" customHeight="1" thickBot="1">
      <c r="B16" s="82" t="s">
        <v>14</v>
      </c>
      <c r="C16" s="68" t="s">
        <v>15</v>
      </c>
      <c r="D16" s="68" t="s">
        <v>60</v>
      </c>
      <c r="E16" s="68" t="s">
        <v>61</v>
      </c>
      <c r="F16" s="68" t="s">
        <v>62</v>
      </c>
      <c r="G16" s="68" t="s">
        <v>16</v>
      </c>
      <c r="H16" s="68" t="s">
        <v>17</v>
      </c>
      <c r="I16" s="69" t="s">
        <v>18</v>
      </c>
      <c r="J16" s="68" t="s">
        <v>19</v>
      </c>
      <c r="K16" s="69" t="s">
        <v>63</v>
      </c>
      <c r="L16" s="69" t="s">
        <v>64</v>
      </c>
      <c r="M16" s="69" t="s">
        <v>20</v>
      </c>
      <c r="N16" s="83" t="s">
        <v>21</v>
      </c>
      <c r="T16" s="1" t="s">
        <v>78</v>
      </c>
    </row>
    <row r="17" spans="2:20" ht="39.950000000000003" customHeight="1">
      <c r="B17" s="215">
        <v>1</v>
      </c>
      <c r="C17" s="220"/>
      <c r="D17" s="213"/>
      <c r="E17" s="215"/>
      <c r="F17" s="213"/>
      <c r="G17" s="214"/>
      <c r="H17" s="215"/>
      <c r="I17" s="216"/>
      <c r="J17" s="217"/>
      <c r="K17" s="218"/>
      <c r="L17" s="218"/>
      <c r="M17" s="219"/>
      <c r="N17" s="174"/>
      <c r="T17" s="1" t="s">
        <v>79</v>
      </c>
    </row>
    <row r="18" spans="2:20" ht="39.950000000000003" customHeight="1">
      <c r="B18" s="222">
        <v>2</v>
      </c>
      <c r="C18" s="221"/>
      <c r="D18" s="66"/>
      <c r="E18" s="86"/>
      <c r="F18" s="66"/>
      <c r="G18" s="67"/>
      <c r="H18" s="86"/>
      <c r="I18" s="170"/>
      <c r="J18" s="171"/>
      <c r="K18" s="172"/>
      <c r="L18" s="172"/>
      <c r="M18" s="173"/>
      <c r="N18" s="174"/>
      <c r="T18" s="1" t="s">
        <v>80</v>
      </c>
    </row>
    <row r="19" spans="2:20" ht="39.950000000000003" customHeight="1">
      <c r="B19" s="222">
        <v>3</v>
      </c>
      <c r="C19" s="221"/>
      <c r="D19" s="66"/>
      <c r="E19" s="86"/>
      <c r="F19" s="66"/>
      <c r="G19" s="67"/>
      <c r="H19" s="86"/>
      <c r="I19" s="170"/>
      <c r="J19" s="171"/>
      <c r="K19" s="172"/>
      <c r="L19" s="172"/>
      <c r="M19" s="173"/>
      <c r="N19" s="174"/>
      <c r="T19" s="1" t="s">
        <v>81</v>
      </c>
    </row>
    <row r="20" spans="2:20" ht="39.950000000000003" customHeight="1">
      <c r="B20" s="222">
        <v>4</v>
      </c>
      <c r="C20" s="221"/>
      <c r="D20" s="66"/>
      <c r="E20" s="86"/>
      <c r="F20" s="66"/>
      <c r="G20" s="67"/>
      <c r="H20" s="86"/>
      <c r="I20" s="170"/>
      <c r="J20" s="171"/>
      <c r="K20" s="172"/>
      <c r="L20" s="172"/>
      <c r="M20" s="173"/>
      <c r="N20" s="174"/>
      <c r="T20" s="1" t="s">
        <v>82</v>
      </c>
    </row>
    <row r="21" spans="2:20" ht="39.950000000000003" customHeight="1">
      <c r="B21" s="222">
        <v>5</v>
      </c>
      <c r="C21" s="221"/>
      <c r="D21" s="66"/>
      <c r="E21" s="86"/>
      <c r="F21" s="66"/>
      <c r="G21" s="67"/>
      <c r="H21" s="86"/>
      <c r="I21" s="170"/>
      <c r="J21" s="171"/>
      <c r="K21" s="172"/>
      <c r="L21" s="172"/>
      <c r="M21" s="173"/>
      <c r="N21" s="174"/>
      <c r="T21" s="1" t="s">
        <v>83</v>
      </c>
    </row>
    <row r="22" spans="2:20" ht="39.950000000000003" customHeight="1">
      <c r="B22" s="86">
        <v>6</v>
      </c>
      <c r="C22" s="221"/>
      <c r="D22" s="270"/>
      <c r="E22" s="222"/>
      <c r="F22" s="270"/>
      <c r="G22" s="271"/>
      <c r="H22" s="222"/>
      <c r="I22" s="272"/>
      <c r="J22" s="171"/>
      <c r="K22" s="273"/>
      <c r="L22" s="273"/>
      <c r="M22" s="274"/>
      <c r="N22" s="275"/>
      <c r="T22" s="1" t="s">
        <v>84</v>
      </c>
    </row>
    <row r="23" spans="2:20" ht="39.950000000000003" customHeight="1">
      <c r="B23" s="276">
        <v>7</v>
      </c>
      <c r="C23" s="277"/>
      <c r="D23" s="278"/>
      <c r="E23" s="295"/>
      <c r="F23" s="278"/>
      <c r="G23" s="279"/>
      <c r="H23" s="276"/>
      <c r="I23" s="280"/>
      <c r="J23" s="281"/>
      <c r="K23" s="282"/>
      <c r="L23" s="282"/>
      <c r="M23" s="283"/>
      <c r="N23" s="284"/>
      <c r="T23" s="1" t="s">
        <v>85</v>
      </c>
    </row>
    <row r="24" spans="2:20" ht="39.950000000000003" customHeight="1">
      <c r="B24" s="276">
        <v>8</v>
      </c>
      <c r="C24" s="277"/>
      <c r="D24" s="278"/>
      <c r="E24" s="276"/>
      <c r="F24" s="278"/>
      <c r="G24" s="279"/>
      <c r="H24" s="276"/>
      <c r="I24" s="280"/>
      <c r="J24" s="281"/>
      <c r="K24" s="282"/>
      <c r="L24" s="282"/>
      <c r="M24" s="283"/>
      <c r="N24" s="284"/>
      <c r="T24" s="1" t="s">
        <v>86</v>
      </c>
    </row>
    <row r="25" spans="2:20" ht="39.950000000000003" customHeight="1">
      <c r="B25" s="285">
        <v>9</v>
      </c>
      <c r="C25" s="286"/>
      <c r="D25" s="287"/>
      <c r="E25" s="285"/>
      <c r="F25" s="287"/>
      <c r="G25" s="288"/>
      <c r="H25" s="285"/>
      <c r="I25" s="289"/>
      <c r="J25" s="290"/>
      <c r="K25" s="291"/>
      <c r="L25" s="291"/>
      <c r="M25" s="292"/>
      <c r="N25" s="293"/>
      <c r="T25" s="1" t="s">
        <v>87</v>
      </c>
    </row>
    <row r="26" spans="2:20" ht="39.950000000000003" customHeight="1">
      <c r="B26" s="285">
        <v>10</v>
      </c>
      <c r="C26" s="286"/>
      <c r="D26" s="287"/>
      <c r="E26" s="285"/>
      <c r="F26" s="287"/>
      <c r="G26" s="288"/>
      <c r="H26" s="285"/>
      <c r="I26" s="289"/>
      <c r="J26" s="290"/>
      <c r="K26" s="291"/>
      <c r="L26" s="291"/>
      <c r="M26" s="292"/>
      <c r="N26" s="293"/>
      <c r="T26" s="1" t="s">
        <v>88</v>
      </c>
    </row>
    <row r="27" spans="2:20" ht="30" customHeight="1">
      <c r="C27" s="347"/>
      <c r="D27" s="347"/>
      <c r="T27" s="1" t="s">
        <v>89</v>
      </c>
    </row>
    <row r="28" spans="2:20" ht="30" customHeight="1">
      <c r="C28" s="347"/>
      <c r="D28" s="347"/>
      <c r="T28" s="1" t="s">
        <v>90</v>
      </c>
    </row>
    <row r="29" spans="2:20" ht="30" customHeight="1">
      <c r="C29" s="347"/>
      <c r="D29" s="347"/>
      <c r="T29" s="1" t="s">
        <v>91</v>
      </c>
    </row>
    <row r="30" spans="2:20" ht="30" customHeight="1">
      <c r="T30" s="1" t="s">
        <v>7</v>
      </c>
    </row>
    <row r="32" spans="2:20" ht="30" customHeight="1">
      <c r="T32" s="1" t="s">
        <v>92</v>
      </c>
    </row>
    <row r="34" spans="20:20" ht="30" customHeight="1">
      <c r="T34" s="1" t="s">
        <v>93</v>
      </c>
    </row>
  </sheetData>
  <mergeCells count="6">
    <mergeCell ref="C29:D29"/>
    <mergeCell ref="B2:C2"/>
    <mergeCell ref="B15:C15"/>
    <mergeCell ref="D15:E15"/>
    <mergeCell ref="C27:D27"/>
    <mergeCell ref="C28:D28"/>
  </mergeCells>
  <dataValidations count="20">
    <dataValidation allowBlank="1" showInputMessage="1" showErrorMessage="1" prompt="Create a Charitable Gifts and Donations Tracker in this worksheet. Enter details in Donations table" sqref="A26"/>
    <dataValidation allowBlank="1" showInputMessage="1" showErrorMessage="1" prompt="Title of this worksheet is in this cell" sqref="B14"/>
    <dataValidation allowBlank="1" showInputMessage="1" showErrorMessage="1" prompt="Shkruani numrin e Transaksionit duke filluar nga 1 dhe vazhdoni tutje." sqref="B16"/>
    <dataValidation allowBlank="1" showInputMessage="1" showErrorMessage="1" prompt="Zgjedh Kodin e projektit sikurse janë renditë ne sheet Raporti." sqref="H16"/>
    <dataValidation allowBlank="1" showInputMessage="1" showErrorMessage="1" prompt="Shkruani shumën e depozitit." sqref="L16"/>
    <dataValidation allowBlank="1" showInputMessage="1" showErrorMessage="1" prompt="Zgjedh mënyrën e pagesës." sqref="M16"/>
    <dataValidation allowBlank="1" showInputMessage="1" showErrorMessage="1" prompt="Zgjedh numrin e llogarisë bankare nga e cila është paguar ky regjistrim." sqref="N16"/>
    <dataValidation allowBlank="1" showInputMessage="1" showErrorMessage="1" prompt="Shkruani datën e shpenzimit, pagesës!" sqref="C16"/>
    <dataValidation allowBlank="1" showInputMessage="1" showErrorMessage="1" prompt="Shkruani emrin e përfituesit!" sqref="D16"/>
    <dataValidation allowBlank="1" showInputMessage="1" showErrorMessage="1" prompt="Shkruani numrin e faturës apo transaksionit bankar" sqref="E16"/>
    <dataValidation allowBlank="1" showInputMessage="1" showErrorMessage="1" prompt="Shkruani përshkrimin e shpenzimit apo të hyrave" sqref="F16"/>
    <dataValidation allowBlank="1" showInputMessage="1" showErrorMessage="1" prompt="Zgjedhni kategorin nga Lista, Për të hyra zgjedh kodin 100. Për shpenzime kodin 300, Për transaksione kodet e tjera." sqref="G16"/>
    <dataValidation allowBlank="1" showInputMessage="1" showErrorMessage="1" prompt="Zgjedh donatorin të cilit i përketë ky kod." sqref="I16"/>
    <dataValidation allowBlank="1" showInputMessage="1" showErrorMessage="1" prompt="Zgjedh linjën buxhetore nga sheet Raportet. Fillimisht duhet të shtohen linjat sikurse në projekt." sqref="J16"/>
    <dataValidation allowBlank="1" showInputMessage="1" showErrorMessage="1" prompt="Shkruani shumën e pagesës. Debit" sqref="K16"/>
    <dataValidation type="list" allowBlank="1" showInputMessage="1" showErrorMessage="1" sqref="M17:M26">
      <formula1>$Q$3:$Q$4</formula1>
    </dataValidation>
    <dataValidation type="list" allowBlank="1" showInputMessage="1" showErrorMessage="1" sqref="N17:N26">
      <formula1>$C$3:$C$12</formula1>
    </dataValidation>
    <dataValidation type="list" allowBlank="1" showInputMessage="1" showErrorMessage="1" sqref="I17:I26">
      <formula1>projektet</formula1>
    </dataValidation>
    <dataValidation type="list" allowBlank="1" showInputMessage="1" showErrorMessage="1" sqref="G17:G26">
      <formula1>$T$2:$T$36</formula1>
    </dataValidation>
    <dataValidation type="list" allowBlank="1" showInputMessage="1" showErrorMessage="1" sqref="J17:J26">
      <formula1>INDIRECT(H17)</formula1>
    </dataValidation>
  </dataValidations>
  <printOptions horizontalCentered="1"/>
  <pageMargins left="0.4" right="0.4" top="0.4" bottom="0.6" header="0.3" footer="0.3"/>
  <pageSetup scale="69" fitToHeight="0" orientation="landscape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Raporti!$D$1:$M$1</xm:f>
          </x14:formula1>
          <xm:sqref>H17:H26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N63"/>
  <sheetViews>
    <sheetView showGridLines="0" workbookViewId="0">
      <selection activeCell="D2" sqref="D2"/>
    </sheetView>
  </sheetViews>
  <sheetFormatPr defaultColWidth="8.875" defaultRowHeight="12" outlineLevelRow="1" outlineLevelCol="1"/>
  <cols>
    <col min="1" max="1" width="5.375" style="16" customWidth="1"/>
    <col min="2" max="2" width="19.75" style="16" customWidth="1"/>
    <col min="3" max="3" width="5.875" style="20" customWidth="1" outlineLevel="1"/>
    <col min="4" max="13" width="7.75" style="20" customWidth="1" outlineLevel="1"/>
    <col min="14" max="14" width="7.75" style="33" customWidth="1"/>
    <col min="15" max="16384" width="8.875" style="16"/>
  </cols>
  <sheetData>
    <row r="1" spans="2:14" ht="20.25" customHeight="1">
      <c r="B1" s="352" t="s">
        <v>102</v>
      </c>
      <c r="C1" s="353"/>
      <c r="D1" s="296" t="s">
        <v>50</v>
      </c>
      <c r="E1" s="297" t="s">
        <v>51</v>
      </c>
      <c r="F1" s="297" t="s">
        <v>52</v>
      </c>
      <c r="G1" s="297" t="s">
        <v>53</v>
      </c>
      <c r="H1" s="297" t="s">
        <v>49</v>
      </c>
      <c r="I1" s="297" t="s">
        <v>54</v>
      </c>
      <c r="J1" s="297" t="s">
        <v>55</v>
      </c>
      <c r="K1" s="297" t="s">
        <v>56</v>
      </c>
      <c r="L1" s="297" t="s">
        <v>58</v>
      </c>
      <c r="M1" s="297" t="s">
        <v>57</v>
      </c>
      <c r="N1" s="298"/>
    </row>
    <row r="2" spans="2:14" ht="22.5" customHeight="1">
      <c r="B2" s="354" t="s">
        <v>18</v>
      </c>
      <c r="C2" s="355"/>
      <c r="D2" s="299"/>
      <c r="E2" s="299"/>
      <c r="F2" s="299"/>
      <c r="G2" s="299"/>
      <c r="H2" s="299"/>
      <c r="I2" s="299"/>
      <c r="J2" s="299"/>
      <c r="K2" s="299"/>
      <c r="L2" s="300"/>
      <c r="M2" s="300"/>
      <c r="N2" s="301"/>
    </row>
    <row r="3" spans="2:14" ht="22.5" customHeight="1">
      <c r="B3" s="358" t="s">
        <v>103</v>
      </c>
      <c r="C3" s="359"/>
      <c r="D3" s="159"/>
      <c r="E3" s="159"/>
      <c r="F3" s="159"/>
      <c r="G3" s="159"/>
      <c r="H3" s="159"/>
      <c r="I3" s="159"/>
      <c r="J3" s="159"/>
      <c r="K3" s="159"/>
      <c r="L3" s="160"/>
      <c r="M3" s="160"/>
      <c r="N3" s="161"/>
    </row>
    <row r="4" spans="2:14" ht="9.75" customHeight="1">
      <c r="B4" s="25"/>
      <c r="C4" s="25"/>
      <c r="D4" s="26"/>
      <c r="E4" s="26"/>
      <c r="F4" s="26"/>
      <c r="G4" s="26"/>
      <c r="H4" s="26"/>
      <c r="I4" s="26"/>
      <c r="J4" s="26"/>
      <c r="K4" s="26"/>
      <c r="L4" s="27"/>
      <c r="M4" s="27"/>
      <c r="N4" s="32"/>
    </row>
    <row r="5" spans="2:14" ht="15" customHeight="1" outlineLevel="1" thickBot="1">
      <c r="B5" s="162" t="s">
        <v>104</v>
      </c>
      <c r="C5" s="54"/>
      <c r="D5" s="55"/>
      <c r="E5" s="55"/>
      <c r="F5" s="55"/>
      <c r="G5" s="55"/>
      <c r="H5" s="55"/>
      <c r="I5" s="55"/>
      <c r="J5" s="55"/>
      <c r="K5" s="55"/>
      <c r="L5" s="56"/>
      <c r="M5" s="55"/>
      <c r="N5" s="228" t="s">
        <v>12</v>
      </c>
    </row>
    <row r="6" spans="2:14" ht="15" customHeight="1" outlineLevel="1">
      <c r="B6" s="57" t="s">
        <v>65</v>
      </c>
      <c r="C6" s="17"/>
      <c r="D6" s="17">
        <f>SUMPRODUCT((Libri[Donatori]=Raporti!D2)*(Libri[Kategoria]=Raporti!$B$6)*Libri[Hyrje])</f>
        <v>0</v>
      </c>
      <c r="E6" s="17">
        <f>SUMPRODUCT((Libri[Donatori]=Raporti!E2)*(Libri[Kategoria]=Raporti!$B$6)*Libri[Hyrje])</f>
        <v>0</v>
      </c>
      <c r="F6" s="17">
        <f>SUMPRODUCT((Libri[Donatori]=Raporti!F2)*(Libri[Kategoria]=Raporti!$B$6)*Libri[Hyrje])</f>
        <v>0</v>
      </c>
      <c r="G6" s="17">
        <f>SUMPRODUCT((Libri[Donatori]=Raporti!G2)*(Libri[Kategoria]=Raporti!$B$6)*Libri[Hyrje])</f>
        <v>0</v>
      </c>
      <c r="H6" s="17">
        <f>SUMPRODUCT((Libri[Donatori]=Raporti!H2)*(Libri[Kategoria]=Raporti!$B$6)*Libri[Hyrje])</f>
        <v>0</v>
      </c>
      <c r="I6" s="17">
        <f>SUMPRODUCT((Libri[Donatori]=Raporti!I2)*(Libri[Kategoria]=Raporti!$B$6)*Libri[Hyrje])</f>
        <v>0</v>
      </c>
      <c r="J6" s="17">
        <f>SUMPRODUCT((Libri[Donatori]=Raporti!J2)*(Libri[Kategoria]=Raporti!$B$6)*Libri[Hyrje])</f>
        <v>0</v>
      </c>
      <c r="K6" s="17">
        <f>SUMPRODUCT((Libri[Donatori]=Raporti!K2)*(Libri[Kategoria]=Raporti!$B$6)*Libri[Hyrje])</f>
        <v>0</v>
      </c>
      <c r="L6" s="178">
        <f>SUMPRODUCT((Libri[Donatori]=Raporti!L2)*(Libri[Kategoria]=Raporti!$B$6)*Libri[Hyrje])</f>
        <v>0</v>
      </c>
      <c r="M6" s="24">
        <f>SUMPRODUCT((Libri[Donatori]=Raporti!M2)*(Libri[Kategoria]=Raporti!$B$6)*Libri[Hyrje])</f>
        <v>0</v>
      </c>
      <c r="N6" s="179">
        <f>SUM(D6:M6)</f>
        <v>0</v>
      </c>
    </row>
    <row r="7" spans="2:14" ht="15" customHeight="1" outlineLevel="1">
      <c r="B7" s="57" t="s">
        <v>66</v>
      </c>
      <c r="C7" s="17"/>
      <c r="D7" s="17">
        <f>SUMPRODUCT((Libri[Donatori]=Raporti!D2)*(Libri[Kategoria]=Raporti!B7)*Libri[Hyrje])</f>
        <v>0</v>
      </c>
      <c r="E7" s="17">
        <f>SUMPRODUCT((Libri[Donatori]=Raporti!E2)*(Libri[Kategoria]=Raporti!B7)*Libri[Hyrje])</f>
        <v>0</v>
      </c>
      <c r="F7" s="17">
        <f>SUMPRODUCT((Libri[Donatori]=Raporti!F2)*(Libri[Kategoria]=Raporti!B7)*Libri[Hyrje])</f>
        <v>0</v>
      </c>
      <c r="G7" s="17">
        <f>SUMPRODUCT((Libri[Donatori]=Raporti!G2)*(Libri[Kategoria]=Raporti!B7)*Libri[Hyrje])</f>
        <v>0</v>
      </c>
      <c r="H7" s="17">
        <f>SUMPRODUCT((Libri[Donatori]=Raporti!H2)*(Libri[Kategoria]=Raporti!B7)*Libri[Hyrje])</f>
        <v>0</v>
      </c>
      <c r="I7" s="17">
        <f>SUMPRODUCT((Libri[Donatori]=Raporti!I2)*(Libri[Kategoria]=Raporti!B7)*Libri[Hyrje])</f>
        <v>0</v>
      </c>
      <c r="J7" s="17">
        <f>SUMPRODUCT((Libri[Donatori]=Raporti!J2)*(Libri[Kategoria]=Raporti!B7)*Libri[Hyrje])</f>
        <v>0</v>
      </c>
      <c r="K7" s="17">
        <f>SUMPRODUCT((Libri[Donatori]=Raporti!K2)*(Libri[Kategoria]=Raporti!B7)*Libri[Hyrje])</f>
        <v>0</v>
      </c>
      <c r="L7" s="178">
        <f>SUMPRODUCT((Libri[Donatori]=Raporti!L2)*(Libri[Kategoria]=Raporti!B7)*Libri[Hyrje])</f>
        <v>0</v>
      </c>
      <c r="M7" s="24">
        <f>SUMPRODUCT((Libri[Donatori]=Raporti!M2)*(Libri[Kategoria]=Raporti!B7)*Libri[Hyrje])</f>
        <v>0</v>
      </c>
      <c r="N7" s="179">
        <f>SUM(D7:M7)</f>
        <v>0</v>
      </c>
    </row>
    <row r="8" spans="2:14" ht="15" customHeight="1" outlineLevel="1">
      <c r="B8" s="57" t="s">
        <v>67</v>
      </c>
      <c r="C8" s="17"/>
      <c r="D8" s="17">
        <f>SUMPRODUCT((Libri[Donatori]=Raporti!D2)*(Libri[Kategoria]=Raporti!$B$8)*Libri[Hyrje])</f>
        <v>0</v>
      </c>
      <c r="E8" s="17">
        <f>SUMPRODUCT((Libri[Donatori]=Raporti!E2)*(Libri[Kategoria]=Raporti!$B$8)*Libri[Hyrje])</f>
        <v>0</v>
      </c>
      <c r="F8" s="17">
        <f>SUMPRODUCT((Libri[Donatori]=Raporti!F2)*(Libri[Kategoria]=Raporti!$B$8)*Libri[Hyrje])</f>
        <v>0</v>
      </c>
      <c r="G8" s="17">
        <f>SUMPRODUCT((Libri[Donatori]=Raporti!G2)*(Libri[Kategoria]=Raporti!$B$8)*Libri[Hyrje])</f>
        <v>0</v>
      </c>
      <c r="H8" s="17">
        <f>SUMPRODUCT((Libri[Donatori]=Raporti!H2)*(Libri[Kategoria]=Raporti!$B$8)*Libri[Hyrje])</f>
        <v>0</v>
      </c>
      <c r="I8" s="17">
        <f>SUMPRODUCT((Libri[Donatori]=Raporti!I2)*(Libri[Kategoria]=Raporti!$B$8)*Libri[Hyrje])</f>
        <v>0</v>
      </c>
      <c r="J8" s="17">
        <f>SUMPRODUCT((Libri[Donatori]=Raporti!J2)*(Libri[Kategoria]=Raporti!$B$8)*Libri[Hyrje])</f>
        <v>0</v>
      </c>
      <c r="K8" s="17">
        <f>SUMPRODUCT((Libri[Donatori]=Raporti!K2)*(Libri[Kategoria]=Raporti!$B$8)*Libri[Hyrje])</f>
        <v>0</v>
      </c>
      <c r="L8" s="178">
        <f>SUMPRODUCT((Libri[Donatori]=Raporti!L2)*(Libri[Kategoria]=Raporti!$B$8)*Libri[Hyrje])</f>
        <v>0</v>
      </c>
      <c r="M8" s="24">
        <f>SUMPRODUCT((Libri[Donatori]=Raporti!M2)*(Libri[Kategoria]=Raporti!$B$8)*Libri[Hyrje])</f>
        <v>0</v>
      </c>
      <c r="N8" s="179">
        <f>SUM(D8:M8)</f>
        <v>0</v>
      </c>
    </row>
    <row r="9" spans="2:14" ht="15" customHeight="1" outlineLevel="1">
      <c r="B9" s="57" t="s">
        <v>68</v>
      </c>
      <c r="C9" s="17"/>
      <c r="D9" s="17">
        <f>SUMPRODUCT((Libri[Donatori]=Raporti!D2)*(Libri[Kategoria]=Raporti!$B$9)*Libri[Hyrje])</f>
        <v>0</v>
      </c>
      <c r="E9" s="17">
        <f>SUMPRODUCT((Libri[Donatori]=Raporti!E2)*(Libri[Kategoria]=Raporti!$B$9)*Libri[Hyrje])</f>
        <v>0</v>
      </c>
      <c r="F9" s="17">
        <f>SUMPRODUCT((Libri[Donatori]=Raporti!F2)*(Libri[Kategoria]=Raporti!$B$9)*Libri[Hyrje])</f>
        <v>0</v>
      </c>
      <c r="G9" s="17">
        <f>SUMPRODUCT((Libri[Donatori]=Raporti!G2)*(Libri[Kategoria]=Raporti!$B$9)*Libri[Hyrje])</f>
        <v>0</v>
      </c>
      <c r="H9" s="17">
        <f>SUMPRODUCT((Libri[Donatori]=Raporti!H2)*(Libri[Kategoria]=Raporti!$B$9)*Libri[Hyrje])</f>
        <v>0</v>
      </c>
      <c r="I9" s="17">
        <f>SUMPRODUCT((Libri[Donatori]=Raporti!I2)*(Libri[Kategoria]=Raporti!$B$9)*Libri[Hyrje])</f>
        <v>0</v>
      </c>
      <c r="J9" s="17">
        <f>SUMPRODUCT((Libri[Donatori]=Raporti!J2)*(Libri[Kategoria]=Raporti!$B$9)*Libri[Hyrje])</f>
        <v>0</v>
      </c>
      <c r="K9" s="17">
        <f>SUMPRODUCT((Libri[Donatori]=Raporti!K2)*(Libri[Kategoria]=Raporti!$B$9)*Libri[Hyrje])</f>
        <v>0</v>
      </c>
      <c r="L9" s="178">
        <f>SUMPRODUCT((Libri[Donatori]=Raporti!L2)*(Libri[Kategoria]=Raporti!$B$9)*Libri[Hyrje])</f>
        <v>0</v>
      </c>
      <c r="M9" s="24">
        <f>SUMPRODUCT((Libri[Donatori]=Raporti!M2)*(Libri[Kategoria]=Raporti!$B$9)*Libri[Hyrje])</f>
        <v>0</v>
      </c>
      <c r="N9" s="179">
        <f>SUM(D9:M9)</f>
        <v>0</v>
      </c>
    </row>
    <row r="10" spans="2:14" ht="15" customHeight="1" outlineLevel="1" thickBot="1">
      <c r="B10" s="58" t="s">
        <v>69</v>
      </c>
      <c r="C10" s="18"/>
      <c r="D10" s="18">
        <f>SUMPRODUCT((Libri[Donatori]=Raporti!D2)*(Libri[Kategoria]=Raporti!B10)*Libri[Hyrje])</f>
        <v>0</v>
      </c>
      <c r="E10" s="18">
        <f>SUMPRODUCT((Libri[Donatori]=Raporti!E2)*(Libri[Kategoria]=Raporti!B10)*Libri[Hyrje])</f>
        <v>0</v>
      </c>
      <c r="F10" s="18">
        <f>SUMPRODUCT((Libri[Donatori]=Raporti!F2)*(Libri[Kategoria]=Raporti!B10)*Libri[Hyrje])</f>
        <v>0</v>
      </c>
      <c r="G10" s="18">
        <f>SUMPRODUCT((Libri[Donatori]=Raporti!G2)*(Libri[Kategoria]=Raporti!B10)*Libri[Hyrje])</f>
        <v>0</v>
      </c>
      <c r="H10" s="18">
        <f>SUMPRODUCT((Libri[Donatori]=Raporti!H2)*(Libri[Kategoria]=Raporti!B10)*Libri[Hyrje])</f>
        <v>0</v>
      </c>
      <c r="I10" s="18">
        <f>SUMPRODUCT((Libri[Donatori]=Raporti!I2)*(Libri[Kategoria]=Raporti!B10)*Libri[Hyrje])</f>
        <v>0</v>
      </c>
      <c r="J10" s="18">
        <f>SUMPRODUCT((Libri[Donatori]=Raporti!J2)*(Libri[Kategoria]=Raporti!B10)*Libri[Hyrje])</f>
        <v>0</v>
      </c>
      <c r="K10" s="18">
        <f>SUMPRODUCT((Libri[Donatori]=Raporti!K2)*(Libri[Kategoria]=Raporti!B10)*Libri[Hyrje])</f>
        <v>0</v>
      </c>
      <c r="L10" s="17">
        <f>SUMPRODUCT((Libri[Donatori]=Raporti!L2)*(Libri[Kategoria]=Raporti!B10)*Libri[Hyrje])</f>
        <v>0</v>
      </c>
      <c r="M10" s="17">
        <f>SUMPRODUCT((Libri[Donatori]=Raporti!M2)*(Libri[Kategoria]=Raporti!B10)*Libri[Hyrje])</f>
        <v>0</v>
      </c>
      <c r="N10" s="179">
        <f>SUM(D10:M10)</f>
        <v>0</v>
      </c>
    </row>
    <row r="11" spans="2:14" s="19" customFormat="1" ht="15" customHeight="1">
      <c r="B11" s="193" t="s">
        <v>105</v>
      </c>
      <c r="C11" s="194"/>
      <c r="D11" s="194">
        <f t="shared" ref="D11:N11" si="0">SUM(D6:D10)</f>
        <v>0</v>
      </c>
      <c r="E11" s="194">
        <f t="shared" si="0"/>
        <v>0</v>
      </c>
      <c r="F11" s="194">
        <f t="shared" si="0"/>
        <v>0</v>
      </c>
      <c r="G11" s="194">
        <f t="shared" si="0"/>
        <v>0</v>
      </c>
      <c r="H11" s="194">
        <f t="shared" si="0"/>
        <v>0</v>
      </c>
      <c r="I11" s="194">
        <f t="shared" si="0"/>
        <v>0</v>
      </c>
      <c r="J11" s="194">
        <f t="shared" si="0"/>
        <v>0</v>
      </c>
      <c r="K11" s="194">
        <f t="shared" si="0"/>
        <v>0</v>
      </c>
      <c r="L11" s="195">
        <f t="shared" si="0"/>
        <v>0</v>
      </c>
      <c r="M11" s="196">
        <f t="shared" si="0"/>
        <v>0</v>
      </c>
      <c r="N11" s="180">
        <f t="shared" si="0"/>
        <v>0</v>
      </c>
    </row>
    <row r="12" spans="2:14" ht="15" customHeight="1">
      <c r="C12" s="16"/>
    </row>
    <row r="13" spans="2:14" ht="22.5" customHeight="1">
      <c r="B13" s="52" t="s">
        <v>106</v>
      </c>
      <c r="C13" s="53"/>
      <c r="D13" s="53"/>
      <c r="E13" s="53"/>
      <c r="F13" s="53"/>
      <c r="G13" s="53"/>
      <c r="H13" s="53"/>
      <c r="I13" s="53"/>
      <c r="J13" s="53"/>
      <c r="K13" s="53"/>
      <c r="L13" s="181"/>
      <c r="M13" s="181"/>
      <c r="N13" s="227" t="s">
        <v>12</v>
      </c>
    </row>
    <row r="14" spans="2:14" ht="9.75" customHeight="1">
      <c r="C14" s="17"/>
      <c r="D14" s="17"/>
      <c r="E14" s="17"/>
      <c r="F14" s="17"/>
      <c r="G14" s="17"/>
      <c r="H14" s="17"/>
      <c r="I14" s="17"/>
      <c r="J14" s="17"/>
      <c r="K14" s="17"/>
    </row>
    <row r="15" spans="2:14" ht="15" customHeight="1" outlineLevel="1">
      <c r="B15" s="61" t="s">
        <v>3</v>
      </c>
      <c r="C15" s="59"/>
      <c r="D15" s="59"/>
      <c r="E15" s="59"/>
      <c r="F15" s="59"/>
      <c r="G15" s="59"/>
      <c r="H15" s="59"/>
      <c r="I15" s="59"/>
      <c r="J15" s="59"/>
      <c r="K15" s="59"/>
      <c r="L15" s="182"/>
      <c r="M15" s="59"/>
      <c r="N15" s="183"/>
    </row>
    <row r="16" spans="2:14" ht="15" customHeight="1" outlineLevel="1">
      <c r="B16" s="57" t="s">
        <v>70</v>
      </c>
      <c r="C16" s="17"/>
      <c r="D16" s="17">
        <f>SUMPRODUCT((Libri[Donatori]=Raporti!D2)*(Libri[Kategoria]=Raporti!$B$16)*Libri[Dalje])</f>
        <v>0</v>
      </c>
      <c r="E16" s="17">
        <f>SUMPRODUCT((Libri[Donatori]=Raporti!E2)*(Libri[Kategoria]=Raporti!$B$16)*Libri[Dalje])</f>
        <v>0</v>
      </c>
      <c r="F16" s="17">
        <f>SUMPRODUCT((Libri[Donatori]=Raporti!F2)*(Libri[Kategoria]=Raporti!$B$16)*Libri[Dalje])</f>
        <v>0</v>
      </c>
      <c r="G16" s="17">
        <f>SUMPRODUCT((Libri[Donatori]=Raporti!G2)*(Libri[Kategoria]=Raporti!$B$16)*Libri[Dalje])</f>
        <v>0</v>
      </c>
      <c r="H16" s="17">
        <f>SUMPRODUCT((Libri[Donatori]=Raporti!H2)*(Libri[Kategoria]=Raporti!$B$16)*Libri[Dalje])</f>
        <v>0</v>
      </c>
      <c r="I16" s="17">
        <f>SUMPRODUCT((Libri[Donatori]=Raporti!I2)*(Libri[Kategoria]=Raporti!$B$16)*Libri[Dalje])</f>
        <v>0</v>
      </c>
      <c r="J16" s="17">
        <f>SUMPRODUCT((Libri[Donatori]=Raporti!J2)*(Libri[Kategoria]=Raporti!$B$16)*Libri[Dalje])</f>
        <v>0</v>
      </c>
      <c r="K16" s="17">
        <f>SUMPRODUCT((Libri[Donatori]=Raporti!K2)*(Libri[Kategoria]=Raporti!$B$16)*Libri[Dalje])</f>
        <v>0</v>
      </c>
      <c r="L16" s="178">
        <f>SUMPRODUCT((Libri[Donatori]=Raporti!L2)*(Libri[Kategoria]=Raporti!$B$16)*Libri[Dalje])</f>
        <v>0</v>
      </c>
      <c r="M16" s="17">
        <f>SUMPRODUCT((Libri[Donatori]=Raporti!M2)*(Libri[Kategoria]=Raporti!$B$16)*Libri[Dalje])</f>
        <v>0</v>
      </c>
      <c r="N16" s="179">
        <f>SUM(D16:M16)</f>
        <v>0</v>
      </c>
    </row>
    <row r="17" spans="2:14" ht="15" customHeight="1" outlineLevel="1">
      <c r="B17" s="57" t="s">
        <v>71</v>
      </c>
      <c r="C17" s="17"/>
      <c r="D17" s="17">
        <f>SUMPRODUCT((Libri[Donatori]=Raporti!D2)*(Libri[Kategoria]=Raporti!$B$17)*Libri[Dalje])</f>
        <v>0</v>
      </c>
      <c r="E17" s="17">
        <f>SUMPRODUCT((Libri[Donatori]=Raporti!E2)*(Libri[Kategoria]=Raporti!$B$17)*Libri[Dalje])</f>
        <v>0</v>
      </c>
      <c r="F17" s="17">
        <f>SUMPRODUCT((Libri[Donatori]=Raporti!F2)*(Libri[Kategoria]=Raporti!$B$17)*Libri[Dalje])</f>
        <v>0</v>
      </c>
      <c r="G17" s="17">
        <f>SUMPRODUCT((Libri[Donatori]=Raporti!G2)*(Libri[Kategoria]=Raporti!$B$17)*Libri[Dalje])</f>
        <v>0</v>
      </c>
      <c r="H17" s="17">
        <f>SUMPRODUCT((Libri[Donatori]=Raporti!H2)*(Libri[Kategoria]=Raporti!$B$17)*Libri[Dalje])</f>
        <v>0</v>
      </c>
      <c r="I17" s="17">
        <f>SUMPRODUCT((Libri[Donatori]=Raporti!I2)*(Libri[Kategoria]=Raporti!$B$17)*Libri[Dalje])</f>
        <v>0</v>
      </c>
      <c r="J17" s="17">
        <f>SUMPRODUCT((Libri[Donatori]=Raporti!J2)*(Libri[Kategoria]=Raporti!$B$17)*Libri[Dalje])</f>
        <v>0</v>
      </c>
      <c r="K17" s="17">
        <f>SUMPRODUCT((Libri[Donatori]=Raporti!K2)*(Libri[Kategoria]=Raporti!$B$17)*Libri[Dalje])</f>
        <v>0</v>
      </c>
      <c r="L17" s="178">
        <f>SUMPRODUCT((Libri[Donatori]=Raporti!L2)*(Libri[Kategoria]=Raporti!$B$17)*Libri[Dalje])</f>
        <v>0</v>
      </c>
      <c r="M17" s="17">
        <f>SUMPRODUCT((Libri[Donatori]=Raporti!M2)*(Libri[Kategoria]=Raporti!$B$17)*Libri[Dalje])</f>
        <v>0</v>
      </c>
      <c r="N17" s="179">
        <f>SUM(D17:M17)</f>
        <v>0</v>
      </c>
    </row>
    <row r="18" spans="2:14" ht="15" customHeight="1" outlineLevel="1">
      <c r="B18" s="57" t="s">
        <v>72</v>
      </c>
      <c r="C18" s="17"/>
      <c r="D18" s="17">
        <f>SUMPRODUCT((Libri[Donatori]=Raporti!D2)*(Libri[Kategoria]=Raporti!$B$18)*Libri[Dalje])</f>
        <v>0</v>
      </c>
      <c r="E18" s="17">
        <f>SUMPRODUCT((Libri[Donatori]=Raporti!E2)*(Libri[Kategoria]=Raporti!$B$18)*Libri[Dalje])</f>
        <v>0</v>
      </c>
      <c r="F18" s="17">
        <f>SUMPRODUCT((Libri[Donatori]=Raporti!F2)*(Libri[Kategoria]=Raporti!$B$18)*Libri[Dalje])</f>
        <v>0</v>
      </c>
      <c r="G18" s="17">
        <f>SUMPRODUCT((Libri[Donatori]=Raporti!G2)*(Libri[Kategoria]=Raporti!$B$18)*Libri[Dalje])</f>
        <v>0</v>
      </c>
      <c r="H18" s="17">
        <f>SUMPRODUCT((Libri[Donatori]=Raporti!H2)*(Libri[Kategoria]=Raporti!$B$18)*Libri[Dalje])</f>
        <v>0</v>
      </c>
      <c r="I18" s="17">
        <f>SUMPRODUCT((Libri[Donatori]=Raporti!I2)*(Libri[Kategoria]=Raporti!$B$18)*Libri[Dalje])</f>
        <v>0</v>
      </c>
      <c r="J18" s="17">
        <f>SUMPRODUCT((Libri[Donatori]=Raporti!J2)*(Libri[Kategoria]=Raporti!$B$18)*Libri[Dalje])</f>
        <v>0</v>
      </c>
      <c r="K18" s="17">
        <f>SUMPRODUCT((Libri[Donatori]=Raporti!K2)*(Libri[Kategoria]=Raporti!$B$18)*Libri[Dalje])</f>
        <v>0</v>
      </c>
      <c r="L18" s="178">
        <f>SUMPRODUCT((Libri[Donatori]=Raporti!L2)*(Libri[Kategoria]=Raporti!$B$18)*Libri[Dalje])</f>
        <v>0</v>
      </c>
      <c r="M18" s="17">
        <f>SUMPRODUCT((Libri[Donatori]=Raporti!M2)*(Libri[Kategoria]=Raporti!$B$18)*Libri[Dalje])</f>
        <v>0</v>
      </c>
      <c r="N18" s="179">
        <f>SUM(D18:M18)</f>
        <v>0</v>
      </c>
    </row>
    <row r="19" spans="2:14" ht="15" customHeight="1" outlineLevel="1">
      <c r="B19" s="57" t="s">
        <v>73</v>
      </c>
      <c r="C19" s="17"/>
      <c r="D19" s="17">
        <f>SUMPRODUCT((Libri[Donatori]=Raporti!D2)*(Libri[Kategoria]=Raporti!$B$19)*Libri[Dalje])</f>
        <v>0</v>
      </c>
      <c r="E19" s="17">
        <f>SUMPRODUCT((Libri[Donatori]=Raporti!E2)*(Libri[Kategoria]=Raporti!$B$19)*Libri[Dalje])</f>
        <v>0</v>
      </c>
      <c r="F19" s="17">
        <f>SUMPRODUCT((Libri[Donatori]=Raporti!F2)*(Libri[Kategoria]=Raporti!$B$19)*Libri[Dalje])</f>
        <v>0</v>
      </c>
      <c r="G19" s="17">
        <f>SUMPRODUCT((Libri[Donatori]=Raporti!G2)*(Libri[Kategoria]=Raporti!$B$19)*Libri[Dalje])</f>
        <v>0</v>
      </c>
      <c r="H19" s="17">
        <f>SUMPRODUCT((Libri[Donatori]=Raporti!H2)*(Libri[Kategoria]=Raporti!$B$19)*Libri[Dalje])</f>
        <v>0</v>
      </c>
      <c r="I19" s="17">
        <f>SUMPRODUCT((Libri[Donatori]=Raporti!I2)*(Libri[Kategoria]=Raporti!$B$19)*Libri[Dalje])</f>
        <v>0</v>
      </c>
      <c r="J19" s="17">
        <f>SUMPRODUCT((Libri[Donatori]=Raporti!J2)*(Libri[Kategoria]=Raporti!$B$19)*Libri[Dalje])</f>
        <v>0</v>
      </c>
      <c r="K19" s="17">
        <f>SUMPRODUCT((Libri[Donatori]=Raporti!K2)*(Libri[Kategoria]=Raporti!$B$19)*Libri[Dalje])</f>
        <v>0</v>
      </c>
      <c r="L19" s="178">
        <f>SUMPRODUCT((Libri[Donatori]=Raporti!L2)*(Libri[Kategoria]=Raporti!$B$19)*Libri[Dalje])</f>
        <v>0</v>
      </c>
      <c r="M19" s="17">
        <f>SUMPRODUCT((Libri[Donatori]=Raporti!M2)*(Libri[Kategoria]=Raporti!$B$19)*Libri[Dalje])</f>
        <v>0</v>
      </c>
      <c r="N19" s="179">
        <f>SUM(D19:M19)</f>
        <v>0</v>
      </c>
    </row>
    <row r="20" spans="2:14" ht="15" customHeight="1" outlineLevel="1" thickBot="1">
      <c r="B20" s="58" t="s">
        <v>74</v>
      </c>
      <c r="C20" s="18"/>
      <c r="D20" s="18">
        <f>SUMPRODUCT((Libri[Donatori]=Raporti!D2)*(Libri[Kategoria]=Raporti!$B$20)*Libri[Dalje])</f>
        <v>0</v>
      </c>
      <c r="E20" s="18">
        <f>SUMPRODUCT((Libri[Donatori]=Raporti!E2)*(Libri[Kategoria]=Raporti!$B$20)*Libri[Dalje])</f>
        <v>0</v>
      </c>
      <c r="F20" s="18">
        <f>SUMPRODUCT((Libri[Donatori]=Raporti!F2)*(Libri[Kategoria]=Raporti!$B$20)*Libri[Dalje])</f>
        <v>0</v>
      </c>
      <c r="G20" s="18">
        <f>SUMPRODUCT((Libri[Donatori]=Raporti!G2)*(Libri[Kategoria]=Raporti!$B$20)*Libri[Dalje])</f>
        <v>0</v>
      </c>
      <c r="H20" s="18">
        <f>SUMPRODUCT((Libri[Donatori]=Raporti!H2)*(Libri[Kategoria]=Raporti!$B$20)*Libri[Dalje])</f>
        <v>0</v>
      </c>
      <c r="I20" s="18">
        <f>SUMPRODUCT((Libri[Donatori]=Raporti!I2)*(Libri[Kategoria]=Raporti!$B$20)*Libri[Dalje])</f>
        <v>0</v>
      </c>
      <c r="J20" s="18">
        <f>SUMPRODUCT((Libri[Donatori]=Raporti!J2)*(Libri[Kategoria]=Raporti!$B$20)*Libri[Dalje])</f>
        <v>0</v>
      </c>
      <c r="K20" s="18">
        <f>SUMPRODUCT((Libri[Donatori]=Raporti!K2)*(Libri[Kategoria]=Raporti!$B$20)*Libri[Dalje])</f>
        <v>0</v>
      </c>
      <c r="L20" s="178">
        <f>SUMPRODUCT((Libri[Donatori]=Raporti!L3)*(Libri[Kategoria]=Raporti!$B$20)*Libri[Dalje])</f>
        <v>0</v>
      </c>
      <c r="M20" s="17">
        <f>SUMPRODUCT((Libri[Donatori]=Raporti!M2)*(Libri[Kategoria]=Raporti!$B$20)*Libri[Dalje])</f>
        <v>0</v>
      </c>
      <c r="N20" s="179">
        <f>SUM(D20:M20)</f>
        <v>0</v>
      </c>
    </row>
    <row r="21" spans="2:14" s="19" customFormat="1" ht="15" customHeight="1">
      <c r="B21" s="197" t="s">
        <v>5</v>
      </c>
      <c r="C21" s="198"/>
      <c r="D21" s="198">
        <f>SUM(D16:D20)</f>
        <v>0</v>
      </c>
      <c r="E21" s="198">
        <f t="shared" ref="E21:N21" si="1">SUM(E16:E20)</f>
        <v>0</v>
      </c>
      <c r="F21" s="198">
        <f t="shared" si="1"/>
        <v>0</v>
      </c>
      <c r="G21" s="198">
        <f t="shared" si="1"/>
        <v>0</v>
      </c>
      <c r="H21" s="198">
        <f t="shared" si="1"/>
        <v>0</v>
      </c>
      <c r="I21" s="198">
        <f t="shared" si="1"/>
        <v>0</v>
      </c>
      <c r="J21" s="198">
        <f t="shared" si="1"/>
        <v>0</v>
      </c>
      <c r="K21" s="198">
        <f t="shared" si="1"/>
        <v>0</v>
      </c>
      <c r="L21" s="199">
        <f t="shared" si="1"/>
        <v>0</v>
      </c>
      <c r="M21" s="199">
        <f t="shared" si="1"/>
        <v>0</v>
      </c>
      <c r="N21" s="184">
        <f t="shared" si="1"/>
        <v>0</v>
      </c>
    </row>
    <row r="22" spans="2:14" ht="12" customHeight="1">
      <c r="C22" s="16"/>
    </row>
    <row r="23" spans="2:14" ht="15" customHeight="1" outlineLevel="1">
      <c r="B23" s="62" t="s">
        <v>107</v>
      </c>
      <c r="C23" s="59"/>
      <c r="D23" s="59"/>
      <c r="E23" s="59"/>
      <c r="F23" s="59"/>
      <c r="G23" s="59"/>
      <c r="H23" s="59"/>
      <c r="I23" s="59"/>
      <c r="J23" s="59"/>
      <c r="K23" s="59"/>
      <c r="L23" s="182"/>
      <c r="M23" s="182"/>
      <c r="N23" s="183"/>
    </row>
    <row r="24" spans="2:14" ht="15" customHeight="1" outlineLevel="1">
      <c r="B24" s="58" t="s">
        <v>75</v>
      </c>
      <c r="C24" s="18"/>
      <c r="D24" s="18">
        <f>SUMPRODUCT((Libri[Donatori]=Raporti!D2)*(Libri[Kategoria]=Raporti!$B$24)*Libri[Dalje])</f>
        <v>0</v>
      </c>
      <c r="E24" s="18">
        <f>SUMPRODUCT((Libri[Donatori]=Raporti!E2)*(Libri[Kategoria]=Raporti!$B$24)*Libri[Dalje])</f>
        <v>0</v>
      </c>
      <c r="F24" s="18">
        <f>SUMPRODUCT((Libri[Donatori]=Raporti!F2)*(Libri[Kategoria]=Raporti!$B$24)*Libri[Dalje])</f>
        <v>0</v>
      </c>
      <c r="G24" s="18">
        <f>SUMPRODUCT((Libri[Donatori]=Raporti!G2)*(Libri[Kategoria]=Raporti!$B$24)*Libri[Dalje])</f>
        <v>0</v>
      </c>
      <c r="H24" s="18">
        <f>SUMPRODUCT((Libri[Donatori]=Raporti!H2)*(Libri[Kategoria]=Raporti!$B$24)*Libri[Dalje])</f>
        <v>0</v>
      </c>
      <c r="I24" s="18">
        <f>SUMPRODUCT((Libri[Donatori]=Raporti!I2)*(Libri[Kategoria]=Raporti!$B$24)*Libri[Dalje])</f>
        <v>0</v>
      </c>
      <c r="J24" s="18">
        <f>SUMPRODUCT((Libri[Donatori]=Raporti!J2)*(Libri[Kategoria]=Raporti!$B$24)*Libri[Dalje])</f>
        <v>0</v>
      </c>
      <c r="K24" s="18">
        <f>SUMPRODUCT((Libri[Donatori]=Raporti!K2)*(Libri[Kategoria]=Raporti!$B$24)*Libri[Dalje])</f>
        <v>0</v>
      </c>
      <c r="L24" s="17">
        <f>SUMPRODUCT((Libri[Donatori]=Raporti!L2)*(Libri[Kategoria]=Raporti!$B$24)*Libri[Dalje])</f>
        <v>0</v>
      </c>
      <c r="M24" s="17">
        <f>SUMPRODUCT((Libri[Donatori]=Raporti!M2)*(Libri[Kategoria]=Raporti!$B$24)*Libri[Dalje])</f>
        <v>0</v>
      </c>
      <c r="N24" s="179">
        <f>SUM(D24:M24)</f>
        <v>0</v>
      </c>
    </row>
    <row r="25" spans="2:14" ht="15" customHeight="1" outlineLevel="1" thickBot="1">
      <c r="B25" s="60" t="s">
        <v>76</v>
      </c>
      <c r="C25" s="17"/>
      <c r="D25" s="17">
        <f>SUMPRODUCT((Libri[Donatori]=Raporti!D2)*(Libri[Kategoria]=Raporti!$B$25)*Libri[Dalje])</f>
        <v>0</v>
      </c>
      <c r="E25" s="17">
        <f>SUMPRODUCT((Libri[Donatori]=Raporti!E2)*(Libri[Kategoria]=Raporti!$B$25)*Libri[Dalje])</f>
        <v>0</v>
      </c>
      <c r="F25" s="17">
        <f>SUMPRODUCT((Libri[Donatori]=Raporti!F2)*(Libri[Kategoria]=Raporti!$B$25)*Libri[Dalje])</f>
        <v>0</v>
      </c>
      <c r="G25" s="17">
        <f>SUMPRODUCT((Libri[Donatori]=Raporti!G2)*(Libri[Kategoria]=Raporti!$B$25)*Libri[Dalje])</f>
        <v>0</v>
      </c>
      <c r="H25" s="17">
        <f>SUMPRODUCT((Libri[Donatori]=Raporti!H2)*(Libri[Kategoria]=Raporti!$B$25)*Libri[Dalje])</f>
        <v>0</v>
      </c>
      <c r="I25" s="17">
        <f>SUMPRODUCT((Libri[Donatori]=Raporti!I2)*(Libri[Kategoria]=Raporti!$B$25)*Libri[Dalje])</f>
        <v>0</v>
      </c>
      <c r="J25" s="17">
        <f>SUMPRODUCT((Libri[Donatori]=Raporti!J2)*(Libri[Kategoria]=Raporti!$B$25)*Libri[Dalje])</f>
        <v>0</v>
      </c>
      <c r="K25" s="17">
        <f>SUMPRODUCT((Libri[Donatori]=Raporti!K2)*(Libri[Kategoria]=Raporti!$B$25)*Libri[Dalje])</f>
        <v>0</v>
      </c>
      <c r="L25" s="20">
        <f>SUMPRODUCT((Libri[Donatori]=Raporti!L2)*(Libri[Kategoria]=Raporti!$B$25)*Libri[Dalje])</f>
        <v>0</v>
      </c>
      <c r="M25" s="20">
        <f>SUMPRODUCT((Libri[Donatori]=Raporti!M2)*(Libri[Kategoria]=Raporti!$B$25)*Libri[Dalje])</f>
        <v>0</v>
      </c>
      <c r="N25" s="179">
        <f>SUM(D25:M25)</f>
        <v>0</v>
      </c>
    </row>
    <row r="26" spans="2:14" s="19" customFormat="1" ht="15" customHeight="1">
      <c r="B26" s="197" t="s">
        <v>108</v>
      </c>
      <c r="C26" s="200"/>
      <c r="D26" s="198">
        <f>SUM(D24:D25)</f>
        <v>0</v>
      </c>
      <c r="E26" s="198">
        <f t="shared" ref="E26:N26" si="2">SUM(E24:E25)</f>
        <v>0</v>
      </c>
      <c r="F26" s="198">
        <f t="shared" si="2"/>
        <v>0</v>
      </c>
      <c r="G26" s="198">
        <f t="shared" si="2"/>
        <v>0</v>
      </c>
      <c r="H26" s="198">
        <f t="shared" si="2"/>
        <v>0</v>
      </c>
      <c r="I26" s="198">
        <f t="shared" si="2"/>
        <v>0</v>
      </c>
      <c r="J26" s="198">
        <f t="shared" si="2"/>
        <v>0</v>
      </c>
      <c r="K26" s="198">
        <f t="shared" si="2"/>
        <v>0</v>
      </c>
      <c r="L26" s="201">
        <f t="shared" si="2"/>
        <v>0</v>
      </c>
      <c r="M26" s="198">
        <f t="shared" si="2"/>
        <v>0</v>
      </c>
      <c r="N26" s="184">
        <f t="shared" si="2"/>
        <v>0</v>
      </c>
    </row>
    <row r="27" spans="2:14" ht="10.5" customHeight="1">
      <c r="C27" s="16"/>
    </row>
    <row r="28" spans="2:14" ht="15" customHeight="1" outlineLevel="1">
      <c r="B28" s="63" t="s">
        <v>109</v>
      </c>
      <c r="C28" s="29"/>
      <c r="D28" s="21"/>
      <c r="E28" s="21"/>
      <c r="F28" s="21"/>
      <c r="G28" s="21"/>
      <c r="H28" s="21"/>
      <c r="I28" s="21"/>
      <c r="J28" s="21"/>
      <c r="K28" s="21"/>
      <c r="L28" s="185"/>
      <c r="M28" s="21"/>
      <c r="N28" s="186"/>
    </row>
    <row r="29" spans="2:14" ht="15" customHeight="1" outlineLevel="1">
      <c r="B29" s="28" t="s">
        <v>77</v>
      </c>
      <c r="C29" s="17"/>
      <c r="D29" s="17">
        <f>SUMPRODUCT((Libri[Donatori]=Raporti!D2)*(Libri[Kategoria]=Raporti!$B$29)*Libri[Dalje])</f>
        <v>0</v>
      </c>
      <c r="E29" s="17">
        <f>SUMPRODUCT((Libri[Donatori]=Raporti!E2)*(Libri[Kategoria]=Raporti!$B$29)*Libri[Dalje])</f>
        <v>0</v>
      </c>
      <c r="F29" s="17">
        <f>SUMPRODUCT((Libri[Donatori]=Raporti!F2)*(Libri[Kategoria]=Raporti!$B$29)*Libri[Dalje])</f>
        <v>0</v>
      </c>
      <c r="G29" s="17">
        <f>SUMPRODUCT((Libri[Donatori]=Raporti!G2)*(Libri[Kategoria]=Raporti!$B$29)*Libri[Dalje])</f>
        <v>0</v>
      </c>
      <c r="H29" s="17">
        <f>SUMPRODUCT((Libri[Donatori]=Raporti!H2)*(Libri[Kategoria]=Raporti!$B$29)*Libri[Dalje])</f>
        <v>0</v>
      </c>
      <c r="I29" s="17">
        <f>SUMPRODUCT((Libri[Donatori]=Raporti!I2)*(Libri[Kategoria]=Raporti!$B$29)*Libri[Dalje])</f>
        <v>0</v>
      </c>
      <c r="J29" s="17">
        <f>SUMPRODUCT((Libri[Donatori]=Raporti!J2)*(Libri[Kategoria]=Raporti!$B$29)*Libri[Dalje])</f>
        <v>0</v>
      </c>
      <c r="K29" s="17">
        <f>SUMPRODUCT((Libri[Donatori]=Raporti!K2)*(Libri[Kategoria]=Raporti!$B$29)*Libri[Dalje])</f>
        <v>0</v>
      </c>
      <c r="L29" s="20">
        <f>SUMPRODUCT((Libri[Donatori]=Raporti!L2)*(Libri[Kategoria]=Raporti!$B$29)*Libri[Dalje])</f>
        <v>0</v>
      </c>
      <c r="M29" s="20">
        <f>SUMPRODUCT((Libri[Donatori]=Raporti!M2)*(Libri[Kategoria]=Raporti!$B$29)*Libri[Dalje])</f>
        <v>0</v>
      </c>
      <c r="N29" s="187">
        <f>SUM(D29:M29)</f>
        <v>0</v>
      </c>
    </row>
    <row r="30" spans="2:14" ht="15" customHeight="1" outlineLevel="1" thickBot="1">
      <c r="B30" s="30" t="s">
        <v>78</v>
      </c>
      <c r="C30" s="17"/>
      <c r="D30" s="17">
        <f>SUMPRODUCT((Libri[Donatori]=Raporti!D2)*(Libri[Kategoria]=Raporti!$B$30)*Libri[Dalje])</f>
        <v>0</v>
      </c>
      <c r="E30" s="17">
        <f>SUMPRODUCT((Libri[Donatori]=Raporti!E2)*(Libri[Kategoria]=Raporti!$B$30)*Libri[Dalje])</f>
        <v>0</v>
      </c>
      <c r="F30" s="17">
        <f>SUMPRODUCT((Libri[Donatori]=Raporti!F2)*(Libri[Kategoria]=Raporti!$B$30)*Libri[Dalje])</f>
        <v>0</v>
      </c>
      <c r="G30" s="17">
        <f>SUMPRODUCT((Libri[Donatori]=Raporti!G2)*(Libri[Kategoria]=Raporti!$B$30)*Libri[Dalje])</f>
        <v>0</v>
      </c>
      <c r="H30" s="17">
        <f>SUMPRODUCT((Libri[Donatori]=Raporti!H2)*(Libri[Kategoria]=Raporti!$B$30)*Libri[Dalje])</f>
        <v>0</v>
      </c>
      <c r="I30" s="17">
        <f>SUMPRODUCT((Libri[Donatori]=Raporti!I2)*(Libri[Kategoria]=Raporti!$B$30)*Libri[Dalje])</f>
        <v>0</v>
      </c>
      <c r="J30" s="17">
        <f>SUMPRODUCT((Libri[Donatori]=Raporti!J2)*(Libri[Kategoria]=Raporti!$B$30)*Libri[Dalje])</f>
        <v>0</v>
      </c>
      <c r="K30" s="17">
        <f>SUMPRODUCT((Libri[Donatori]=Raporti!K2)*(Libri[Kategoria]=Raporti!$B$30)*Libri[Dalje])</f>
        <v>0</v>
      </c>
      <c r="L30" s="178">
        <f>SUMPRODUCT((Libri[Donatori]=Raporti!L2)*(Libri[Kategoria]=Raporti!$B$30)*Libri[Dalje])</f>
        <v>0</v>
      </c>
      <c r="M30" s="17">
        <f>SUMPRODUCT((Libri[Donatori]=Raporti!M2)*(Libri[Kategoria]=Raporti!$B$30)*Libri[Dalje])</f>
        <v>0</v>
      </c>
      <c r="N30" s="187">
        <f>SUM(D30:M30)</f>
        <v>0</v>
      </c>
    </row>
    <row r="31" spans="2:14" s="19" customFormat="1" ht="15" customHeight="1">
      <c r="B31" s="202" t="s">
        <v>110</v>
      </c>
      <c r="C31" s="203"/>
      <c r="D31" s="204">
        <f>SUM(D29:D30)</f>
        <v>0</v>
      </c>
      <c r="E31" s="204">
        <f t="shared" ref="E31:N31" si="3">SUM(E29:E30)</f>
        <v>0</v>
      </c>
      <c r="F31" s="204">
        <f t="shared" si="3"/>
        <v>0</v>
      </c>
      <c r="G31" s="204">
        <f t="shared" si="3"/>
        <v>0</v>
      </c>
      <c r="H31" s="204">
        <f t="shared" si="3"/>
        <v>0</v>
      </c>
      <c r="I31" s="204">
        <f t="shared" si="3"/>
        <v>0</v>
      </c>
      <c r="J31" s="204">
        <f t="shared" si="3"/>
        <v>0</v>
      </c>
      <c r="K31" s="204">
        <f t="shared" si="3"/>
        <v>0</v>
      </c>
      <c r="L31" s="205">
        <f t="shared" si="3"/>
        <v>0</v>
      </c>
      <c r="M31" s="204">
        <f t="shared" si="3"/>
        <v>0</v>
      </c>
      <c r="N31" s="188">
        <f t="shared" si="3"/>
        <v>0</v>
      </c>
    </row>
    <row r="32" spans="2:14" ht="9.1999999999999993" customHeight="1">
      <c r="C32" s="16"/>
    </row>
    <row r="33" spans="2:14" ht="15" customHeight="1" outlineLevel="1">
      <c r="B33" s="64" t="s">
        <v>111</v>
      </c>
      <c r="C33" s="21"/>
      <c r="D33" s="21"/>
      <c r="E33" s="21"/>
      <c r="F33" s="21"/>
      <c r="G33" s="21"/>
      <c r="H33" s="21"/>
      <c r="I33" s="21"/>
      <c r="J33" s="21"/>
      <c r="K33" s="21"/>
      <c r="L33" s="185"/>
      <c r="M33" s="21"/>
      <c r="N33" s="186"/>
    </row>
    <row r="34" spans="2:14" ht="15" customHeight="1" outlineLevel="1">
      <c r="B34" s="30" t="s">
        <v>79</v>
      </c>
      <c r="C34" s="17"/>
      <c r="D34" s="17">
        <f>SUMPRODUCT((Libri[Donatori]=Raporti!D2)*(Libri[Kategoria]=Raporti!$B$34)*Libri[Dalje])</f>
        <v>0</v>
      </c>
      <c r="E34" s="17">
        <f>SUMPRODUCT((Libri[Donatori]=Raporti!E2)*(Libri[Kategoria]=Raporti!$B$34)*Libri[Dalje])</f>
        <v>0</v>
      </c>
      <c r="F34" s="17">
        <f>SUMPRODUCT((Libri[Donatori]=Raporti!F2)*(Libri[Kategoria]=Raporti!$B$34)*Libri[Dalje])</f>
        <v>0</v>
      </c>
      <c r="G34" s="17">
        <f>SUMPRODUCT((Libri[Donatori]=Raporti!G2)*(Libri[Kategoria]=Raporti!$B$34)*Libri[Dalje])</f>
        <v>0</v>
      </c>
      <c r="H34" s="17">
        <f>SUMPRODUCT((Libri[Donatori]=Raporti!H2)*(Libri[Kategoria]=Raporti!$B$34)*Libri[Dalje])</f>
        <v>0</v>
      </c>
      <c r="I34" s="17">
        <f>SUMPRODUCT((Libri[Donatori]=Raporti!I2)*(Libri[Kategoria]=Raporti!$B$34)*Libri[Dalje])</f>
        <v>0</v>
      </c>
      <c r="J34" s="17">
        <f>SUMPRODUCT((Libri[Donatori]=Raporti!J2)*(Libri[Kategoria]=Raporti!$B$34)*Libri[Dalje])</f>
        <v>0</v>
      </c>
      <c r="K34" s="17">
        <f>SUMPRODUCT((Libri[Donatori]=Raporti!K2)*(Libri[Kategoria]=Raporti!$B$34)*Libri[Dalje])</f>
        <v>0</v>
      </c>
      <c r="L34" s="17">
        <f>SUMPRODUCT((Libri[Donatori]=Raporti!L2)*(Libri[Kategoria]=Raporti!$B$34)*Libri[Dalje])</f>
        <v>0</v>
      </c>
      <c r="M34" s="17">
        <f>SUMPRODUCT((Libri[Donatori]=Raporti!M2)*(Libri[Kategoria]=Raporti!$B$34)*Libri[Dalje])</f>
        <v>0</v>
      </c>
      <c r="N34" s="187">
        <f t="shared" ref="N34:N39" si="4">SUM(D34:M34)</f>
        <v>0</v>
      </c>
    </row>
    <row r="35" spans="2:14" ht="15" customHeight="1" outlineLevel="1">
      <c r="B35" s="22" t="s">
        <v>80</v>
      </c>
      <c r="C35" s="17"/>
      <c r="D35" s="17">
        <f>SUMPRODUCT((Libri[Donatori]=Raporti!D2)*(Libri[Kategoria]=Raporti!$B$35)*Libri[Dalje])</f>
        <v>0</v>
      </c>
      <c r="E35" s="17">
        <f>SUMPRODUCT((Libri[Donatori]=Raporti!E2)*(Libri[Kategoria]=Raporti!$B$35)*Libri[Dalje])</f>
        <v>0</v>
      </c>
      <c r="F35" s="17">
        <f>SUMPRODUCT((Libri[Donatori]=Raporti!F2)*(Libri[Kategoria]=Raporti!$B$35)*Libri[Dalje])</f>
        <v>0</v>
      </c>
      <c r="G35" s="17">
        <f>SUMPRODUCT((Libri[Donatori]=Raporti!G2)*(Libri[Kategoria]=Raporti!$B$35)*Libri[Dalje])</f>
        <v>0</v>
      </c>
      <c r="H35" s="17">
        <f>SUMPRODUCT((Libri[Donatori]=Raporti!H2)*(Libri[Kategoria]=Raporti!$B$35)*Libri[Dalje])</f>
        <v>0</v>
      </c>
      <c r="I35" s="17">
        <f>SUMPRODUCT((Libri[Donatori]=Raporti!I2)*(Libri[Kategoria]=Raporti!$B$35)*Libri[Dalje])</f>
        <v>0</v>
      </c>
      <c r="J35" s="17">
        <f>SUMPRODUCT((Libri[Donatori]=Raporti!J2)*(Libri[Kategoria]=Raporti!$B$35)*Libri[Dalje])</f>
        <v>0</v>
      </c>
      <c r="K35" s="17">
        <f>SUMPRODUCT((Libri[Donatori]=Raporti!K2)*(Libri[Kategoria]=Raporti!$B$35)*Libri[Dalje])</f>
        <v>0</v>
      </c>
      <c r="L35" s="178">
        <f>SUMPRODUCT((Libri[Donatori]=Raporti!L2)*(Libri[Kategoria]=Raporti!$B$35)*Libri[Dalje])</f>
        <v>0</v>
      </c>
      <c r="M35" s="17">
        <f>SUMPRODUCT((Libri[Donatori]=Raporti!M2)*(Libri[Kategoria]=Raporti!$B$35)*Libri[Dalje])</f>
        <v>0</v>
      </c>
      <c r="N35" s="187">
        <f t="shared" si="4"/>
        <v>0</v>
      </c>
    </row>
    <row r="36" spans="2:14" ht="15" customHeight="1" outlineLevel="1">
      <c r="B36" s="22" t="s">
        <v>81</v>
      </c>
      <c r="C36" s="17"/>
      <c r="D36" s="17">
        <f>SUMPRODUCT((Libri[Donatori]=Raporti!D2)*(Libri[Kategoria]=Raporti!$B$36)*Libri[Dalje])</f>
        <v>0</v>
      </c>
      <c r="E36" s="17">
        <f>SUMPRODUCT((Libri[Donatori]=Raporti!E2)*(Libri[Kategoria]=Raporti!$B$36)*Libri[Dalje])</f>
        <v>0</v>
      </c>
      <c r="F36" s="17">
        <f>SUMPRODUCT((Libri[Donatori]=Raporti!F2)*(Libri[Kategoria]=Raporti!$B$36)*Libri[Dalje])</f>
        <v>0</v>
      </c>
      <c r="G36" s="17">
        <f>SUMPRODUCT((Libri[Donatori]=Raporti!G2)*(Libri[Kategoria]=Raporti!$B$36)*Libri[Dalje])</f>
        <v>0</v>
      </c>
      <c r="H36" s="17">
        <f>SUMPRODUCT((Libri[Donatori]=Raporti!H2)*(Libri[Kategoria]=Raporti!$B$36)*Libri[Dalje])</f>
        <v>0</v>
      </c>
      <c r="I36" s="17">
        <f>SUMPRODUCT((Libri[Donatori]=Raporti!I2)*(Libri[Kategoria]=Raporti!$B$36)*Libri[Dalje])</f>
        <v>0</v>
      </c>
      <c r="J36" s="17">
        <f>SUMPRODUCT((Libri[Donatori]=Raporti!J2)*(Libri[Kategoria]=Raporti!$B$36)*Libri[Dalje])</f>
        <v>0</v>
      </c>
      <c r="K36" s="17">
        <f>SUMPRODUCT((Libri[Donatori]=Raporti!K2)*(Libri[Kategoria]=Raporti!$B$36)*Libri[Dalje])</f>
        <v>0</v>
      </c>
      <c r="L36" s="178">
        <f>SUMPRODUCT((Libri[Donatori]=Raporti!L2)*(Libri[Kategoria]=Raporti!$B$36)*Libri[Dalje])</f>
        <v>0</v>
      </c>
      <c r="M36" s="17">
        <f>SUMPRODUCT((Libri[Donatori]=Raporti!M2)*(Libri[Kategoria]=Raporti!$B$36)*Libri[Dalje])</f>
        <v>0</v>
      </c>
      <c r="N36" s="187">
        <f t="shared" si="4"/>
        <v>0</v>
      </c>
    </row>
    <row r="37" spans="2:14" ht="15" customHeight="1" outlineLevel="1">
      <c r="B37" s="23" t="s">
        <v>82</v>
      </c>
      <c r="C37" s="18"/>
      <c r="D37" s="18">
        <f>SUMPRODUCT((Libri[Donatori]=Raporti!D2)*(Libri[Kategoria]=Raporti!$B$37)*Libri[Dalje])</f>
        <v>0</v>
      </c>
      <c r="E37" s="18">
        <f>SUMPRODUCT((Libri[Donatori]=Raporti!E2)*(Libri[Kategoria]=Raporti!$B$37)*Libri[Dalje])</f>
        <v>0</v>
      </c>
      <c r="F37" s="18">
        <f>SUMPRODUCT((Libri[Donatori]=Raporti!F2)*(Libri[Kategoria]=Raporti!$B$37)*Libri[Dalje])</f>
        <v>0</v>
      </c>
      <c r="G37" s="18">
        <f>SUMPRODUCT((Libri[Donatori]=Raporti!G2)*(Libri[Kategoria]=Raporti!$B$37)*Libri[Dalje])</f>
        <v>0</v>
      </c>
      <c r="H37" s="18">
        <f>SUMPRODUCT((Libri[Donatori]=Raporti!H2)*(Libri[Kategoria]=Raporti!$B$37)*Libri[Dalje])</f>
        <v>0</v>
      </c>
      <c r="I37" s="18">
        <f>SUMPRODUCT((Libri[Donatori]=Raporti!I2)*(Libri[Kategoria]=Raporti!$B$37)*Libri[Dalje])</f>
        <v>0</v>
      </c>
      <c r="J37" s="18">
        <f>SUMPRODUCT((Libri[Donatori]=Raporti!J2)*(Libri[Kategoria]=Raporti!$B$37)*Libri[Dalje])</f>
        <v>0</v>
      </c>
      <c r="K37" s="18">
        <f>SUMPRODUCT((Libri[Donatori]=Raporti!K2)*(Libri[Kategoria]=Raporti!$B$37)*Libri[Dalje])</f>
        <v>0</v>
      </c>
      <c r="L37" s="17">
        <f>SUMPRODUCT((Libri[Donatori]=Raporti!L2)*(Libri[Kategoria]=Raporti!$B$37)*Libri[Dalje])</f>
        <v>0</v>
      </c>
      <c r="M37" s="17">
        <f>SUMPRODUCT((Libri[Donatori]=Raporti!M2)*(Libri[Kategoria]=Raporti!$B$37)*Libri[Dalje])</f>
        <v>0</v>
      </c>
      <c r="N37" s="187">
        <f t="shared" si="4"/>
        <v>0</v>
      </c>
    </row>
    <row r="38" spans="2:14" ht="15" customHeight="1" outlineLevel="1">
      <c r="B38" s="28" t="s">
        <v>83</v>
      </c>
      <c r="C38" s="17"/>
      <c r="D38" s="17">
        <f>SUMPRODUCT((Libri[Donatori]=Raporti!D2)*(Libri[Kategoria]=Raporti!$B$38)*Libri[Dalje])</f>
        <v>0</v>
      </c>
      <c r="E38" s="17">
        <f>SUMPRODUCT((Libri[Donatori]=Raporti!E2)*(Libri[Kategoria]=Raporti!$B$38)*Libri[Dalje])</f>
        <v>0</v>
      </c>
      <c r="F38" s="17">
        <f>SUMPRODUCT((Libri[Donatori]=Raporti!F2)*(Libri[Kategoria]=Raporti!$B$38)*Libri[Dalje])</f>
        <v>0</v>
      </c>
      <c r="G38" s="17">
        <f>SUMPRODUCT((Libri[Donatori]=Raporti!G2)*(Libri[Kategoria]=Raporti!$B$38)*Libri[Dalje])</f>
        <v>0</v>
      </c>
      <c r="H38" s="17">
        <f>SUMPRODUCT((Libri[Donatori]=Raporti!H2)*(Libri[Kategoria]=Raporti!$B$38)*Libri[Dalje])</f>
        <v>0</v>
      </c>
      <c r="I38" s="17">
        <f>SUMPRODUCT((Libri[Donatori]=Raporti!I2)*(Libri[Kategoria]=Raporti!$B$38)*Libri[Dalje])</f>
        <v>0</v>
      </c>
      <c r="J38" s="17">
        <f>SUMPRODUCT((Libri[Donatori]=Raporti!J2)*(Libri[Kategoria]=Raporti!$B$38)*Libri[Dalje])</f>
        <v>0</v>
      </c>
      <c r="K38" s="17">
        <f>SUMPRODUCT((Libri[Donatori]=Raporti!K2)*(Libri[Kategoria]=Raporti!$B$38)*Libri[Dalje])</f>
        <v>0</v>
      </c>
      <c r="L38" s="20">
        <f>SUMPRODUCT((Libri[Donatori]=Raporti!L2)*(Libri[Kategoria]=Raporti!$B$38)*Libri[Dalje])</f>
        <v>0</v>
      </c>
      <c r="M38" s="20">
        <f>SUMPRODUCT((Libri[Donatori]=Raporti!M2)*(Libri[Kategoria]=Raporti!$B$38)*Libri[Dalje])</f>
        <v>0</v>
      </c>
      <c r="N38" s="187">
        <f t="shared" si="4"/>
        <v>0</v>
      </c>
    </row>
    <row r="39" spans="2:14" ht="15" customHeight="1" outlineLevel="1" thickBot="1">
      <c r="B39" s="30" t="s">
        <v>84</v>
      </c>
      <c r="C39" s="17"/>
      <c r="D39" s="17">
        <f>SUMPRODUCT((Libri[Donatori]=Raporti!D2)*(Libri[Kategoria]=Raporti!$B$39)*Libri[Dalje])</f>
        <v>0</v>
      </c>
      <c r="E39" s="17">
        <f>SUMPRODUCT((Libri[Donatori]=Raporti!E2)*(Libri[Kategoria]=Raporti!$B$39)*Libri[Dalje])</f>
        <v>0</v>
      </c>
      <c r="F39" s="17">
        <f>SUMPRODUCT((Libri[Donatori]=Raporti!F2)*(Libri[Kategoria]=Raporti!$B$39)*Libri[Dalje])</f>
        <v>0</v>
      </c>
      <c r="G39" s="17">
        <f>SUMPRODUCT((Libri[Donatori]=Raporti!G2)*(Libri[Kategoria]=Raporti!$B$39)*Libri[Dalje])</f>
        <v>0</v>
      </c>
      <c r="H39" s="17">
        <f>SUMPRODUCT((Libri[Donatori]=Raporti!H2)*(Libri[Kategoria]=Raporti!$B$39)*Libri[Dalje])</f>
        <v>0</v>
      </c>
      <c r="I39" s="17">
        <f>SUMPRODUCT((Libri[Donatori]=Raporti!I2)*(Libri[Kategoria]=Raporti!$B$39)*Libri[Dalje])</f>
        <v>0</v>
      </c>
      <c r="J39" s="17">
        <f>SUMPRODUCT((Libri[Donatori]=Raporti!J2)*(Libri[Kategoria]=Raporti!$B$39)*Libri[Dalje])</f>
        <v>0</v>
      </c>
      <c r="K39" s="17">
        <f>SUMPRODUCT((Libri[Donatori]=Raporti!K2)*(Libri[Kategoria]=Raporti!$B$39)*Libri[Dalje])</f>
        <v>0</v>
      </c>
      <c r="L39" s="178">
        <f>SUMPRODUCT((Libri[Donatori]=Raporti!L2)*(Libri[Kategoria]=Raporti!$B$39)*Libri[Dalje])</f>
        <v>0</v>
      </c>
      <c r="M39" s="17">
        <f>SUMPRODUCT((Libri[Donatori]=Raporti!M2)*(Libri[Kategoria]=Raporti!$B$39)*Libri[Dalje])</f>
        <v>0</v>
      </c>
      <c r="N39" s="187">
        <f t="shared" si="4"/>
        <v>0</v>
      </c>
    </row>
    <row r="40" spans="2:14" s="19" customFormat="1" ht="15" customHeight="1" thickBot="1">
      <c r="B40" s="206" t="s">
        <v>112</v>
      </c>
      <c r="C40" s="192"/>
      <c r="D40" s="207">
        <f>SUM(D34:D39)</f>
        <v>0</v>
      </c>
      <c r="E40" s="207">
        <f t="shared" ref="E40:M40" si="5">SUM(E34:E39)</f>
        <v>0</v>
      </c>
      <c r="F40" s="207">
        <f t="shared" si="5"/>
        <v>0</v>
      </c>
      <c r="G40" s="207">
        <f t="shared" si="5"/>
        <v>0</v>
      </c>
      <c r="H40" s="207">
        <f t="shared" si="5"/>
        <v>0</v>
      </c>
      <c r="I40" s="207">
        <f t="shared" si="5"/>
        <v>0</v>
      </c>
      <c r="J40" s="207">
        <f t="shared" si="5"/>
        <v>0</v>
      </c>
      <c r="K40" s="207">
        <f t="shared" si="5"/>
        <v>0</v>
      </c>
      <c r="L40" s="207">
        <f t="shared" si="5"/>
        <v>0</v>
      </c>
      <c r="M40" s="207">
        <f t="shared" si="5"/>
        <v>0</v>
      </c>
      <c r="N40" s="189">
        <f>SUM(N34:N39)</f>
        <v>0</v>
      </c>
    </row>
    <row r="41" spans="2:14" ht="11.25" customHeight="1"/>
    <row r="42" spans="2:14" ht="15" customHeight="1" outlineLevel="1">
      <c r="B42" s="64" t="s">
        <v>113</v>
      </c>
      <c r="C42" s="21"/>
      <c r="D42" s="21"/>
      <c r="E42" s="21"/>
      <c r="F42" s="21"/>
      <c r="G42" s="21"/>
      <c r="H42" s="21"/>
      <c r="I42" s="21"/>
      <c r="J42" s="21"/>
      <c r="K42" s="21"/>
      <c r="L42" s="185"/>
      <c r="M42" s="21"/>
      <c r="N42" s="186"/>
    </row>
    <row r="43" spans="2:14" ht="15" customHeight="1" outlineLevel="1">
      <c r="B43" s="30" t="s">
        <v>85</v>
      </c>
      <c r="C43" s="17"/>
      <c r="D43" s="17">
        <f>SUMPRODUCT((Libri[Donatori]=Raporti!D2)*(Libri[Kategoria]=Raporti!$B$43)*Libri[Dalje])</f>
        <v>0</v>
      </c>
      <c r="E43" s="17">
        <f>SUMPRODUCT((Libri[Donatori]=Raporti!E2)*(Libri[Kategoria]=Raporti!$B$43)*Libri[Dalje])</f>
        <v>0</v>
      </c>
      <c r="F43" s="17">
        <f>SUMPRODUCT((Libri[Donatori]=Raporti!F2)*(Libri[Kategoria]=Raporti!$B$43)*Libri[Dalje])</f>
        <v>0</v>
      </c>
      <c r="G43" s="17">
        <f>SUMPRODUCT((Libri[Donatori]=Raporti!G2)*(Libri[Kategoria]=Raporti!$B$43)*Libri[Dalje])</f>
        <v>0</v>
      </c>
      <c r="H43" s="17">
        <f>SUMPRODUCT((Libri[Donatori]=Raporti!H2)*(Libri[Kategoria]=Raporti!$B$43)*Libri[Dalje])</f>
        <v>0</v>
      </c>
      <c r="I43" s="17">
        <f>SUMPRODUCT((Libri[Donatori]=Raporti!I2)*(Libri[Kategoria]=Raporti!$B$43)*Libri[Dalje])</f>
        <v>0</v>
      </c>
      <c r="J43" s="17">
        <f>SUMPRODUCT((Libri[Donatori]=Raporti!J2)*(Libri[Kategoria]=Raporti!$B$43)*Libri[Dalje])</f>
        <v>0</v>
      </c>
      <c r="K43" s="17">
        <f>SUMPRODUCT((Libri[Donatori]=Raporti!K2)*(Libri[Kategoria]=Raporti!$B$43)*Libri[Dalje])</f>
        <v>0</v>
      </c>
      <c r="L43" s="178">
        <f>SUMPRODUCT((Libri[Donatori]=Raporti!L2)*(Libri[Kategoria]=Raporti!$B$43)*Libri[Dalje])</f>
        <v>0</v>
      </c>
      <c r="M43" s="17">
        <f>SUMPRODUCT((Libri[Donatori]=Raporti!M2)*(Libri[Kategoria]=Raporti!$B$43)*Libri[Dalje])</f>
        <v>0</v>
      </c>
      <c r="N43" s="187">
        <f t="shared" ref="N43:N50" si="6">SUM(D43:M43)</f>
        <v>0</v>
      </c>
    </row>
    <row r="44" spans="2:14" ht="15" customHeight="1" outlineLevel="1">
      <c r="B44" s="30" t="s">
        <v>86</v>
      </c>
      <c r="C44" s="17"/>
      <c r="D44" s="17">
        <f>SUMPRODUCT((Libri[Donatori]=Raporti!D2)*(Libri[Kategoria]=Raporti!$B$44)*Libri[Dalje])</f>
        <v>0</v>
      </c>
      <c r="E44" s="17">
        <f>SUMPRODUCT((Libri[Donatori]=Raporti!E2)*(Libri[Kategoria]=Raporti!$B$44)*Libri[Dalje])</f>
        <v>0</v>
      </c>
      <c r="F44" s="17">
        <f>SUMPRODUCT((Libri[Donatori]=Raporti!F2)*(Libri[Kategoria]=Raporti!$B$44)*Libri[Dalje])</f>
        <v>0</v>
      </c>
      <c r="G44" s="17">
        <f>SUMPRODUCT((Libri[Donatori]=Raporti!G2)*(Libri[Kategoria]=Raporti!$B$44)*Libri[Dalje])</f>
        <v>0</v>
      </c>
      <c r="H44" s="17">
        <f>SUMPRODUCT((Libri[Donatori]=Raporti!H2)*(Libri[Kategoria]=Raporti!$B$44)*Libri[Dalje])</f>
        <v>0</v>
      </c>
      <c r="I44" s="17">
        <f>SUMPRODUCT((Libri[Donatori]=Raporti!I2)*(Libri[Kategoria]=Raporti!$B$44)*Libri[Dalje])</f>
        <v>0</v>
      </c>
      <c r="J44" s="17">
        <f>SUMPRODUCT((Libri[Donatori]=Raporti!J2)*(Libri[Kategoria]=Raporti!$B$44)*Libri[Dalje])</f>
        <v>0</v>
      </c>
      <c r="K44" s="17">
        <f>SUMPRODUCT((Libri[Donatori]=Raporti!K2)*(Libri[Kategoria]=Raporti!$B$44)*Libri[Dalje])</f>
        <v>0</v>
      </c>
      <c r="L44" s="178">
        <f>SUMPRODUCT((Libri[Donatori]=Raporti!L2)*(Libri[Kategoria]=Raporti!$B$44)*Libri[Dalje])</f>
        <v>0</v>
      </c>
      <c r="M44" s="17">
        <f>SUMPRODUCT((Libri[Donatori]=Raporti!M2)*(Libri[Kategoria]=Raporti!$B$44)*Libri[Dalje])</f>
        <v>0</v>
      </c>
      <c r="N44" s="187">
        <f t="shared" si="6"/>
        <v>0</v>
      </c>
    </row>
    <row r="45" spans="2:14" ht="15" customHeight="1" outlineLevel="1">
      <c r="B45" s="30" t="s">
        <v>87</v>
      </c>
      <c r="C45" s="17"/>
      <c r="D45" s="17">
        <f>SUMPRODUCT((Libri[Donatori]=Raporti!D2)*(Libri[Kategoria]=Raporti!$B$45)*Libri[Dalje])</f>
        <v>0</v>
      </c>
      <c r="E45" s="17">
        <f>SUMPRODUCT((Libri[Donatori]=Raporti!E2)*(Libri[Kategoria]=Raporti!$B$45)*Libri[Dalje])</f>
        <v>0</v>
      </c>
      <c r="F45" s="17">
        <f>SUMPRODUCT((Libri[Donatori]=Raporti!F2)*(Libri[Kategoria]=Raporti!$B$45)*Libri[Dalje])</f>
        <v>0</v>
      </c>
      <c r="G45" s="17">
        <f>SUMPRODUCT((Libri[Donatori]=Raporti!G2)*(Libri[Kategoria]=Raporti!$B$45)*Libri[Dalje])</f>
        <v>0</v>
      </c>
      <c r="H45" s="17">
        <f>SUMPRODUCT((Libri[Donatori]=Raporti!H2)*(Libri[Kategoria]=Raporti!$B$45)*Libri[Dalje])</f>
        <v>0</v>
      </c>
      <c r="I45" s="17">
        <f>SUMPRODUCT((Libri[Donatori]=Raporti!I2)*(Libri[Kategoria]=Raporti!$B$45)*Libri[Dalje])</f>
        <v>0</v>
      </c>
      <c r="J45" s="17">
        <f>SUMPRODUCT((Libri[Donatori]=Raporti!J2)*(Libri[Kategoria]=Raporti!$B$45)*Libri[Dalje])</f>
        <v>0</v>
      </c>
      <c r="K45" s="17">
        <f>SUMPRODUCT((Libri[Donatori]=Raporti!K2)*(Libri[Kategoria]=Raporti!$B$45)*Libri[Dalje])</f>
        <v>0</v>
      </c>
      <c r="L45" s="178">
        <f>SUMPRODUCT((Libri[Donatori]=Raporti!L2)*(Libri[Kategoria]=Raporti!$B$45)*Libri[Dalje])</f>
        <v>0</v>
      </c>
      <c r="M45" s="17">
        <f>SUMPRODUCT((Libri[Donatori]=Raporti!M2)*(Libri[Kategoria]=Raporti!$B$45)*Libri[Dalje])</f>
        <v>0</v>
      </c>
      <c r="N45" s="187">
        <f t="shared" si="6"/>
        <v>0</v>
      </c>
    </row>
    <row r="46" spans="2:14" ht="15" customHeight="1" outlineLevel="1">
      <c r="B46" s="22" t="s">
        <v>88</v>
      </c>
      <c r="C46" s="17"/>
      <c r="D46" s="17">
        <f>SUMPRODUCT((Libri[Donatori]=Raporti!D2)*(Libri[Kategoria]=Raporti!$B$46)*Libri[Dalje])</f>
        <v>0</v>
      </c>
      <c r="E46" s="17">
        <f>SUMPRODUCT((Libri[Donatori]=Raporti!E2)*(Libri[Kategoria]=Raporti!$B$46)*Libri[Dalje])</f>
        <v>0</v>
      </c>
      <c r="F46" s="17">
        <f>SUMPRODUCT((Libri[Donatori]=Raporti!F2)*(Libri[Kategoria]=Raporti!$B$46)*Libri[Dalje])</f>
        <v>0</v>
      </c>
      <c r="G46" s="17">
        <f>SUMPRODUCT((Libri[Donatori]=Raporti!G2)*(Libri[Kategoria]=Raporti!$B$46)*Libri[Dalje])</f>
        <v>0</v>
      </c>
      <c r="H46" s="17">
        <f>SUMPRODUCT((Libri[Donatori]=Raporti!H2)*(Libri[Kategoria]=Raporti!$B$46)*Libri[Dalje])</f>
        <v>0</v>
      </c>
      <c r="I46" s="17">
        <f>SUMPRODUCT((Libri[Donatori]=Raporti!I2)*(Libri[Kategoria]=Raporti!$B$46)*Libri[Dalje])</f>
        <v>0</v>
      </c>
      <c r="J46" s="17">
        <f>SUMPRODUCT((Libri[Donatori]=Raporti!J2)*(Libri[Kategoria]=Raporti!$B$46)*Libri[Dalje])</f>
        <v>0</v>
      </c>
      <c r="K46" s="17">
        <f>SUMPRODUCT((Libri[Donatori]=Raporti!K2)*(Libri[Kategoria]=Raporti!$B$46)*Libri[Dalje])</f>
        <v>0</v>
      </c>
      <c r="L46" s="178">
        <f>SUMPRODUCT((Libri[Donatori]=Raporti!L2)*(Libri[Kategoria]=Raporti!$B$46)*Libri[Dalje])</f>
        <v>0</v>
      </c>
      <c r="M46" s="17">
        <f>SUMPRODUCT((Libri[Donatori]=Raporti!M2)*(Libri[Kategoria]=Raporti!$B$46)*Libri[Dalje])</f>
        <v>0</v>
      </c>
      <c r="N46" s="187">
        <f t="shared" si="6"/>
        <v>0</v>
      </c>
    </row>
    <row r="47" spans="2:14" ht="15" customHeight="1" outlineLevel="1">
      <c r="B47" s="23" t="s">
        <v>89</v>
      </c>
      <c r="C47" s="18"/>
      <c r="D47" s="18">
        <f>SUMPRODUCT((Libri[Donatori]=Raporti!D2)*(Libri[Kategoria]=Raporti!$B$47)*Libri[Dalje])</f>
        <v>0</v>
      </c>
      <c r="E47" s="18">
        <f>SUMPRODUCT((Libri[Donatori]=Raporti!E2)*(Libri[Kategoria]=Raporti!$B$47)*Libri[Dalje])</f>
        <v>0</v>
      </c>
      <c r="F47" s="18">
        <f>SUMPRODUCT((Libri[Donatori]=Raporti!F2)*(Libri[Kategoria]=Raporti!$B$47)*Libri[Dalje])</f>
        <v>0</v>
      </c>
      <c r="G47" s="18">
        <f>SUMPRODUCT((Libri[Donatori]=Raporti!G2)*(Libri[Kategoria]=Raporti!$B$47)*Libri[Dalje])</f>
        <v>0</v>
      </c>
      <c r="H47" s="18">
        <f>SUMPRODUCT((Libri[Donatori]=Raporti!H2)*(Libri[Kategoria]=Raporti!$B$47)*Libri[Dalje])</f>
        <v>0</v>
      </c>
      <c r="I47" s="18">
        <f>SUMPRODUCT((Libri[Donatori]=Raporti!I2)*(Libri[Kategoria]=Raporti!$B$47)*Libri[Dalje])</f>
        <v>0</v>
      </c>
      <c r="J47" s="18">
        <f>SUMPRODUCT((Libri[Donatori]=Raporti!J2)*(Libri[Kategoria]=Raporti!$B$47)*Libri[Dalje])</f>
        <v>0</v>
      </c>
      <c r="K47" s="18">
        <f>SUMPRODUCT((Libri[Donatori]=Raporti!K2)*(Libri[Kategoria]=Raporti!$B$47)*Libri[Dalje])</f>
        <v>0</v>
      </c>
      <c r="L47" s="17">
        <f>SUMPRODUCT((Libri[Donatori]=Raporti!L2)*(Libri[Kategoria]=Raporti!$B$47)*Libri[Dalje])</f>
        <v>0</v>
      </c>
      <c r="M47" s="17">
        <f>SUMPRODUCT((Libri[Donatori]=Raporti!M2)*(Libri[Kategoria]=Raporti!$B$47)*Libri[Dalje])</f>
        <v>0</v>
      </c>
      <c r="N47" s="187">
        <f t="shared" si="6"/>
        <v>0</v>
      </c>
    </row>
    <row r="48" spans="2:14" ht="15" customHeight="1" outlineLevel="1">
      <c r="B48" s="28" t="s">
        <v>90</v>
      </c>
      <c r="C48" s="17"/>
      <c r="D48" s="17">
        <f>SUMPRODUCT((Libri[Donatori]=Raporti!D2)*(Libri[Kategoria]=Raporti!$B$48)*Libri[Dalje])</f>
        <v>0</v>
      </c>
      <c r="E48" s="17">
        <f>SUMPRODUCT((Libri[Donatori]=Raporti!E2)*(Libri[Kategoria]=Raporti!$B$48)*Libri[Dalje])</f>
        <v>0</v>
      </c>
      <c r="F48" s="17">
        <f>SUMPRODUCT((Libri[Donatori]=Raporti!F2)*(Libri[Kategoria]=Raporti!$B$48)*Libri[Dalje])</f>
        <v>0</v>
      </c>
      <c r="G48" s="17">
        <f>SUMPRODUCT((Libri[Donatori]=Raporti!G2)*(Libri[Kategoria]=Raporti!$B$48)*Libri[Dalje])</f>
        <v>0</v>
      </c>
      <c r="H48" s="17">
        <f>SUMPRODUCT((Libri[Donatori]=Raporti!H2)*(Libri[Kategoria]=Raporti!$B$48)*Libri[Dalje])</f>
        <v>0</v>
      </c>
      <c r="I48" s="17">
        <f>SUMPRODUCT((Libri[Donatori]=Raporti!I2)*(Libri[Kategoria]=Raporti!$B$48)*Libri[Dalje])</f>
        <v>0</v>
      </c>
      <c r="J48" s="17">
        <f>SUMPRODUCT((Libri[Donatori]=Raporti!J2)*(Libri[Kategoria]=Raporti!$B$48)*Libri[Dalje])</f>
        <v>0</v>
      </c>
      <c r="K48" s="17">
        <f>SUMPRODUCT((Libri[Donatori]=Raporti!K2)*(Libri[Kategoria]=Raporti!$B$48)*Libri[Dalje])</f>
        <v>0</v>
      </c>
      <c r="L48" s="17">
        <f>SUMPRODUCT((Libri[Donatori]=Raporti!L2)*(Libri[Kategoria]=Raporti!$B$48)*Libri[Dalje])</f>
        <v>0</v>
      </c>
      <c r="M48" s="20">
        <f>SUMPRODUCT((Libri[Donatori]=Raporti!M2)*(Libri[Kategoria]=Raporti!$B$48)*Libri[Dalje])</f>
        <v>0</v>
      </c>
      <c r="N48" s="187">
        <f t="shared" si="6"/>
        <v>0</v>
      </c>
    </row>
    <row r="49" spans="2:14" ht="15" customHeight="1" outlineLevel="1">
      <c r="B49" s="31" t="s">
        <v>91</v>
      </c>
      <c r="C49" s="24"/>
      <c r="D49" s="24">
        <f>SUMPRODUCT((Libri[Donatori]=Raporti!D2)*(Libri[Kategoria]=Raporti!$B$49)*Libri[Dalje])</f>
        <v>0</v>
      </c>
      <c r="E49" s="24">
        <f>SUMPRODUCT((Libri[Donatori]=Raporti!E2)*(Libri[Kategoria]=Raporti!$B$49)*Libri[Dalje])</f>
        <v>0</v>
      </c>
      <c r="F49" s="24">
        <f>SUMPRODUCT((Libri[Donatori]=Raporti!F2)*(Libri[Kategoria]=Raporti!$B$49)*Libri[Dalje])</f>
        <v>0</v>
      </c>
      <c r="G49" s="24">
        <f>SUMPRODUCT((Libri[Donatori]=Raporti!G2)*(Libri[Kategoria]=Raporti!$B$49)*Libri[Dalje])</f>
        <v>0</v>
      </c>
      <c r="H49" s="24">
        <f>SUMPRODUCT((Libri[Donatori]=Raporti!H2)*(Libri[Kategoria]=Raporti!$B$49)*Libri[Dalje])</f>
        <v>0</v>
      </c>
      <c r="I49" s="24">
        <f>SUMPRODUCT((Libri[Donatori]=Raporti!I2)*(Libri[Kategoria]=Raporti!$B$49)*Libri[Dalje])</f>
        <v>0</v>
      </c>
      <c r="J49" s="24">
        <f>SUMPRODUCT((Libri[Donatori]=Raporti!J2)*(Libri[Kategoria]=Raporti!$B$49)*Libri[Dalje])</f>
        <v>0</v>
      </c>
      <c r="K49" s="24">
        <f>SUMPRODUCT((Libri[Donatori]=Raporti!K2)*(Libri[Kategoria]=Raporti!$B$49)*Libri[Dalje])</f>
        <v>0</v>
      </c>
      <c r="L49" s="178">
        <f>SUMPRODUCT((Libri[Donatori]=Raporti!L2)*(Libri[Kategoria]=Raporti!$B$49)*Libri[Dalje])</f>
        <v>0</v>
      </c>
      <c r="M49" s="24">
        <f>SUMPRODUCT((Libri[Donatori]=Raporti!M2)*(Libri[Kategoria]=Raporti!$B$49)*Libri[Dalje])</f>
        <v>0</v>
      </c>
      <c r="N49" s="187">
        <f t="shared" si="6"/>
        <v>0</v>
      </c>
    </row>
    <row r="50" spans="2:14" ht="15" customHeight="1" outlineLevel="1" thickBot="1">
      <c r="B50" s="22" t="s">
        <v>7</v>
      </c>
      <c r="C50" s="17"/>
      <c r="D50" s="17">
        <f>SUMPRODUCT((Libri[Donatori]=Raporti!D2)*(Libri[Kategoria]=Raporti!$B$50)*Libri[Dalje])</f>
        <v>0</v>
      </c>
      <c r="E50" s="17">
        <f>SUMPRODUCT((Libri[Donatori]=Raporti!E2)*(Libri[Kategoria]=Raporti!$B$50)*Libri[Dalje])</f>
        <v>0</v>
      </c>
      <c r="F50" s="17">
        <f>SUMPRODUCT((Libri[Donatori]=Raporti!F2)*(Libri[Kategoria]=Raporti!$B$50)*Libri[Dalje])</f>
        <v>0</v>
      </c>
      <c r="G50" s="17">
        <f>SUMPRODUCT((Libri[Donatori]=Raporti!G2)*(Libri[Kategoria]=Raporti!$B$50)*Libri[Dalje])</f>
        <v>0</v>
      </c>
      <c r="H50" s="17">
        <f>SUMPRODUCT((Libri[Donatori]=Raporti!H2)*(Libri[Kategoria]=Raporti!$B$50)*Libri[Dalje])</f>
        <v>0</v>
      </c>
      <c r="I50" s="17">
        <f>SUMPRODUCT((Libri[Donatori]=Raporti!I2)*(Libri[Kategoria]=Raporti!$B$50)*Libri[Dalje])</f>
        <v>0</v>
      </c>
      <c r="J50" s="17">
        <f>SUMPRODUCT((Libri[Donatori]=Raporti!J2)*(Libri[Kategoria]=Raporti!$B$50)*Libri[Dalje])</f>
        <v>0</v>
      </c>
      <c r="K50" s="17">
        <f>SUMPRODUCT((Libri[Donatori]=Raporti!K2)*(Libri[Kategoria]=Raporti!$B$50)*Libri[Dalje])</f>
        <v>0</v>
      </c>
      <c r="L50" s="178">
        <f>SUMPRODUCT((Libri[Donatori]=Raporti!L2)*(Libri[Kategoria]=Raporti!$B$50)*Libri[Dalje])</f>
        <v>0</v>
      </c>
      <c r="M50" s="24">
        <f>SUMPRODUCT((Libri[Donatori]=Raporti!M2)*(Libri[Kategoria]=Raporti!$B$50)*Libri[Dalje])</f>
        <v>0</v>
      </c>
      <c r="N50" s="187">
        <f t="shared" si="6"/>
        <v>0</v>
      </c>
    </row>
    <row r="51" spans="2:14" s="19" customFormat="1" ht="15" customHeight="1" thickBot="1">
      <c r="B51" s="206" t="s">
        <v>114</v>
      </c>
      <c r="C51" s="208"/>
      <c r="D51" s="207">
        <f>SUM(D43:D50)</f>
        <v>0</v>
      </c>
      <c r="E51" s="207">
        <f t="shared" ref="E51:M51" si="7">SUM(E43:E50)</f>
        <v>0</v>
      </c>
      <c r="F51" s="207">
        <f t="shared" si="7"/>
        <v>0</v>
      </c>
      <c r="G51" s="207">
        <f t="shared" si="7"/>
        <v>0</v>
      </c>
      <c r="H51" s="207">
        <f t="shared" si="7"/>
        <v>0</v>
      </c>
      <c r="I51" s="207">
        <f t="shared" si="7"/>
        <v>0</v>
      </c>
      <c r="J51" s="207">
        <f t="shared" si="7"/>
        <v>0</v>
      </c>
      <c r="K51" s="207">
        <f t="shared" si="7"/>
        <v>0</v>
      </c>
      <c r="L51" s="207">
        <f t="shared" si="7"/>
        <v>0</v>
      </c>
      <c r="M51" s="207">
        <f t="shared" si="7"/>
        <v>0</v>
      </c>
      <c r="N51" s="189">
        <f t="shared" ref="N51" si="8">SUM(N43:N50)</f>
        <v>0</v>
      </c>
    </row>
    <row r="52" spans="2:14" ht="12.75" customHeight="1" thickBot="1">
      <c r="C52" s="16"/>
    </row>
    <row r="53" spans="2:14" ht="21" customHeight="1" outlineLevel="1" thickBot="1">
      <c r="B53" s="364" t="s">
        <v>115</v>
      </c>
      <c r="C53" s="365"/>
      <c r="D53" s="35">
        <f t="shared" ref="D53:M53" si="9">D2</f>
        <v>0</v>
      </c>
      <c r="E53" s="35">
        <f t="shared" si="9"/>
        <v>0</v>
      </c>
      <c r="F53" s="35">
        <f t="shared" si="9"/>
        <v>0</v>
      </c>
      <c r="G53" s="35">
        <f t="shared" si="9"/>
        <v>0</v>
      </c>
      <c r="H53" s="35">
        <f t="shared" si="9"/>
        <v>0</v>
      </c>
      <c r="I53" s="35">
        <f t="shared" si="9"/>
        <v>0</v>
      </c>
      <c r="J53" s="35">
        <f t="shared" si="9"/>
        <v>0</v>
      </c>
      <c r="K53" s="35">
        <f t="shared" si="9"/>
        <v>0</v>
      </c>
      <c r="L53" s="35">
        <f t="shared" si="9"/>
        <v>0</v>
      </c>
      <c r="M53" s="35">
        <f t="shared" si="9"/>
        <v>0</v>
      </c>
      <c r="N53" s="190" t="s">
        <v>12</v>
      </c>
    </row>
    <row r="54" spans="2:14" ht="15" customHeight="1" outlineLevel="1">
      <c r="B54" s="360" t="s">
        <v>116</v>
      </c>
      <c r="C54" s="361"/>
      <c r="D54" s="20">
        <f t="shared" ref="D54:M54" si="10">D11</f>
        <v>0</v>
      </c>
      <c r="E54" s="20">
        <f t="shared" si="10"/>
        <v>0</v>
      </c>
      <c r="F54" s="20">
        <f t="shared" si="10"/>
        <v>0</v>
      </c>
      <c r="G54" s="20">
        <f t="shared" si="10"/>
        <v>0</v>
      </c>
      <c r="H54" s="20">
        <f t="shared" si="10"/>
        <v>0</v>
      </c>
      <c r="I54" s="20">
        <f t="shared" si="10"/>
        <v>0</v>
      </c>
      <c r="J54" s="20">
        <f t="shared" si="10"/>
        <v>0</v>
      </c>
      <c r="K54" s="20">
        <f t="shared" si="10"/>
        <v>0</v>
      </c>
      <c r="L54" s="20">
        <f t="shared" si="10"/>
        <v>0</v>
      </c>
      <c r="M54" s="20">
        <f t="shared" si="10"/>
        <v>0</v>
      </c>
      <c r="N54" s="191">
        <f>SUM(D54:M54)</f>
        <v>0</v>
      </c>
    </row>
    <row r="55" spans="2:14" ht="15" customHeight="1" outlineLevel="1" thickBot="1">
      <c r="B55" s="362" t="s">
        <v>117</v>
      </c>
      <c r="C55" s="363"/>
      <c r="D55" s="20">
        <f>D21+D26+D31+D40+D51</f>
        <v>0</v>
      </c>
      <c r="E55" s="20">
        <f t="shared" ref="E55:M55" si="11">E21+E26+E31+E40+E51</f>
        <v>0</v>
      </c>
      <c r="F55" s="20">
        <f t="shared" si="11"/>
        <v>0</v>
      </c>
      <c r="G55" s="20">
        <f t="shared" si="11"/>
        <v>0</v>
      </c>
      <c r="H55" s="20">
        <f t="shared" si="11"/>
        <v>0</v>
      </c>
      <c r="I55" s="20">
        <f t="shared" si="11"/>
        <v>0</v>
      </c>
      <c r="J55" s="20">
        <f t="shared" si="11"/>
        <v>0</v>
      </c>
      <c r="K55" s="20">
        <f t="shared" si="11"/>
        <v>0</v>
      </c>
      <c r="L55" s="20">
        <f t="shared" si="11"/>
        <v>0</v>
      </c>
      <c r="M55" s="20">
        <f t="shared" si="11"/>
        <v>0</v>
      </c>
      <c r="N55" s="191">
        <f>SUM(D55:M55)</f>
        <v>0</v>
      </c>
    </row>
    <row r="56" spans="2:14" ht="23.65" customHeight="1" thickBot="1">
      <c r="B56" s="356" t="s">
        <v>118</v>
      </c>
      <c r="C56" s="357"/>
      <c r="D56" s="192">
        <f>D54-D55</f>
        <v>0</v>
      </c>
      <c r="E56" s="192">
        <f t="shared" ref="E56:L56" si="12">E54-E55</f>
        <v>0</v>
      </c>
      <c r="F56" s="192">
        <f t="shared" si="12"/>
        <v>0</v>
      </c>
      <c r="G56" s="192">
        <f t="shared" si="12"/>
        <v>0</v>
      </c>
      <c r="H56" s="192">
        <f t="shared" si="12"/>
        <v>0</v>
      </c>
      <c r="I56" s="192">
        <f t="shared" si="12"/>
        <v>0</v>
      </c>
      <c r="J56" s="192">
        <f t="shared" si="12"/>
        <v>0</v>
      </c>
      <c r="K56" s="192">
        <f t="shared" si="12"/>
        <v>0</v>
      </c>
      <c r="L56" s="192">
        <f t="shared" si="12"/>
        <v>0</v>
      </c>
      <c r="M56" s="192">
        <f>M54-M55</f>
        <v>0</v>
      </c>
      <c r="N56" s="189">
        <f>N54-N55</f>
        <v>0</v>
      </c>
    </row>
    <row r="57" spans="2:14"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9"/>
    </row>
    <row r="58" spans="2:14"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9"/>
    </row>
    <row r="59" spans="2:14">
      <c r="B59" s="32"/>
      <c r="C59" s="229"/>
      <c r="D59" s="230"/>
      <c r="E59" s="231"/>
      <c r="F59" s="232"/>
      <c r="G59" s="16"/>
      <c r="H59" s="16"/>
      <c r="I59" s="16"/>
      <c r="J59" s="16"/>
      <c r="K59" s="16"/>
      <c r="L59" s="16"/>
      <c r="M59" s="16"/>
      <c r="N59" s="19"/>
    </row>
    <row r="60" spans="2:14"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9"/>
    </row>
    <row r="63" spans="2:14">
      <c r="B63" s="19"/>
      <c r="E63" s="33"/>
    </row>
  </sheetData>
  <mergeCells count="7">
    <mergeCell ref="B1:C1"/>
    <mergeCell ref="B2:C2"/>
    <mergeCell ref="B56:C56"/>
    <mergeCell ref="B3:C3"/>
    <mergeCell ref="B54:C54"/>
    <mergeCell ref="B55:C55"/>
    <mergeCell ref="B53:C53"/>
  </mergeCells>
  <conditionalFormatting sqref="M5">
    <cfRule type="dataBar" priority="13">
      <dataBar>
        <cfvo type="min"/>
        <cfvo type="max"/>
        <color theme="0" tint="-4.9989318521683403E-2"/>
      </dataBar>
      <extLst>
        <ext xmlns:x14="http://schemas.microsoft.com/office/spreadsheetml/2009/9/main" uri="{B025F937-C7B1-47D3-B67F-A62EFF666E3E}">
          <x14:id>{72172DC3-79E0-409D-95F0-D660607047AF}</x14:id>
        </ext>
      </extLst>
    </cfRule>
    <cfRule type="dataBar" priority="14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{3112420A-965B-467D-99C5-DA31A3E4C161}</x14:id>
        </ext>
      </extLst>
    </cfRule>
    <cfRule type="dataBar" priority="15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{7D779143-FE6F-482B-A782-A46A82C30C9B}</x14:id>
        </ext>
      </extLst>
    </cfRule>
    <cfRule type="dataBar" priority="16">
      <dataBar>
        <cfvo type="percent" val="0"/>
        <cfvo type="max"/>
        <color theme="0" tint="-4.9989318521683403E-2"/>
      </dataBar>
      <extLst>
        <ext xmlns:x14="http://schemas.microsoft.com/office/spreadsheetml/2009/9/main" uri="{B025F937-C7B1-47D3-B67F-A62EFF666E3E}">
          <x14:id>{D1A3F3C8-3BCC-469C-9138-E8B1C3D9EAAC}</x14:id>
        </ext>
      </extLst>
    </cfRule>
  </conditionalFormatting>
  <pageMargins left="0.49" right="0.05" top="0.75" bottom="0.75" header="0.3" footer="0.3"/>
  <pageSetup scale="69" orientation="portrait" r:id="rId1"/>
  <headerFooter>
    <oddHeader>&amp;CRaporti i përgjithshëm i OrganizatësPasqyra e të Hyrave dhe Shpenzimeve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2172DC3-79E0-409D-95F0-D660607047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112420A-965B-467D-99C5-DA31A3E4C1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779143-FE6F-482B-A782-A46A82C30C9B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A3F3C8-3BCC-469C-9138-E8B1C3D9EAAC}">
            <x14:dataBar minLength="0" maxLength="100" border="1" gradient="0">
              <x14:cfvo type="percent">
                <xm:f>0</xm:f>
              </x14:cfvo>
              <x14:cfvo type="autoMax"/>
              <x14:borderColor rgb="FF000000"/>
              <x14:negativeFillColor rgb="FFFF0000"/>
              <x14:axisColor rgb="FF000000"/>
            </x14:dataBar>
          </x14:cfRule>
          <xm:sqref>M5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336"/>
  <sheetViews>
    <sheetView showGridLines="0" topLeftCell="A16" workbookViewId="0">
      <selection activeCell="N28" sqref="N28"/>
    </sheetView>
  </sheetViews>
  <sheetFormatPr defaultColWidth="8.875" defaultRowHeight="14.25" outlineLevelRow="1" outlineLevelCol="1"/>
  <cols>
    <col min="1" max="1" width="12.25" style="3" customWidth="1"/>
    <col min="2" max="2" width="7.75" style="3" customWidth="1"/>
    <col min="3" max="3" width="32.375" style="3" customWidth="1"/>
    <col min="4" max="5" width="11.375" style="15" customWidth="1" outlineLevel="1"/>
    <col min="6" max="6" width="10.375" style="100" customWidth="1"/>
    <col min="7" max="16384" width="8.875" style="3"/>
  </cols>
  <sheetData>
    <row r="1" spans="1:6" ht="32.25" customHeight="1">
      <c r="B1" s="366" t="s">
        <v>130</v>
      </c>
      <c r="C1" s="366"/>
      <c r="D1" s="366"/>
      <c r="E1" s="366"/>
      <c r="F1" s="366"/>
    </row>
    <row r="2" spans="1:6" s="9" customFormat="1" ht="13.5" customHeight="1">
      <c r="C2" s="224" t="s">
        <v>133</v>
      </c>
      <c r="D2" s="225">
        <v>42887</v>
      </c>
      <c r="E2" s="226" t="s">
        <v>131</v>
      </c>
      <c r="F2" s="225">
        <v>43100</v>
      </c>
    </row>
    <row r="3" spans="1:6" ht="24.95" customHeight="1">
      <c r="B3" s="128">
        <f>Raporti!D2</f>
        <v>0</v>
      </c>
      <c r="C3" s="121" t="str">
        <f>Raporti!D1</f>
        <v>PROJECT1</v>
      </c>
      <c r="D3" s="122" t="s">
        <v>9</v>
      </c>
      <c r="E3" s="123" t="s">
        <v>10</v>
      </c>
      <c r="F3" s="124" t="s">
        <v>11</v>
      </c>
    </row>
    <row r="4" spans="1:6" outlineLevel="1">
      <c r="A4" s="2"/>
      <c r="B4" s="262"/>
      <c r="C4" s="263"/>
      <c r="D4" s="238"/>
      <c r="E4" s="239">
        <f>SUMIF(Libri[Linja Buxhetore],Projektet!C4,Libri[Dalje])</f>
        <v>0</v>
      </c>
      <c r="F4" s="240">
        <f>D4-E4</f>
        <v>0</v>
      </c>
    </row>
    <row r="5" spans="1:6" outlineLevel="1">
      <c r="A5" s="2"/>
      <c r="B5" s="264"/>
      <c r="C5" s="265"/>
      <c r="D5" s="241"/>
      <c r="E5" s="242">
        <f>SUMIF(Libri[Linja Buxhetore],Projektet!C5,Libri[Dalje])</f>
        <v>0</v>
      </c>
      <c r="F5" s="243">
        <f t="shared" ref="F5:F33" si="0">D5-E5</f>
        <v>0</v>
      </c>
    </row>
    <row r="6" spans="1:6" outlineLevel="1">
      <c r="A6" s="2"/>
      <c r="B6" s="264"/>
      <c r="C6" s="265"/>
      <c r="D6" s="241"/>
      <c r="E6" s="242">
        <f>SUMIF(Libri[Linja Buxhetore],Projektet!C6,Libri[Dalje])</f>
        <v>0</v>
      </c>
      <c r="F6" s="243">
        <f t="shared" si="0"/>
        <v>0</v>
      </c>
    </row>
    <row r="7" spans="1:6" outlineLevel="1">
      <c r="A7" s="2"/>
      <c r="B7" s="264"/>
      <c r="C7" s="265"/>
      <c r="D7" s="241"/>
      <c r="E7" s="242">
        <f>SUMIF(Libri[Linja Buxhetore],Projektet!C7,Libri[Dalje])</f>
        <v>0</v>
      </c>
      <c r="F7" s="243">
        <f t="shared" si="0"/>
        <v>0</v>
      </c>
    </row>
    <row r="8" spans="1:6" outlineLevel="1">
      <c r="A8" s="2"/>
      <c r="B8" s="264"/>
      <c r="C8" s="265"/>
      <c r="D8" s="241"/>
      <c r="E8" s="242">
        <f>SUMIF(Libri[Linja Buxhetore],Projektet!C8,Libri[Dalje])</f>
        <v>0</v>
      </c>
      <c r="F8" s="243">
        <f t="shared" si="0"/>
        <v>0</v>
      </c>
    </row>
    <row r="9" spans="1:6" outlineLevel="1">
      <c r="A9" s="2"/>
      <c r="B9" s="264"/>
      <c r="C9" s="265"/>
      <c r="D9" s="241"/>
      <c r="E9" s="242">
        <f>SUMIF(Libri[Linja Buxhetore],Projektet!C9,Libri[Dalje])</f>
        <v>0</v>
      </c>
      <c r="F9" s="243">
        <f t="shared" si="0"/>
        <v>0</v>
      </c>
    </row>
    <row r="10" spans="1:6" outlineLevel="1">
      <c r="A10" s="2"/>
      <c r="B10" s="264"/>
      <c r="C10" s="265"/>
      <c r="D10" s="241"/>
      <c r="E10" s="242">
        <f>SUMIF(Libri[Linja Buxhetore],Projektet!C10,Libri[Dalje])</f>
        <v>0</v>
      </c>
      <c r="F10" s="243">
        <f t="shared" si="0"/>
        <v>0</v>
      </c>
    </row>
    <row r="11" spans="1:6" outlineLevel="1">
      <c r="A11" s="2"/>
      <c r="B11" s="264"/>
      <c r="C11" s="265"/>
      <c r="D11" s="241"/>
      <c r="E11" s="242">
        <f>SUMIF(Libri[Linja Buxhetore],Projektet!C11,Libri[Dalje])</f>
        <v>0</v>
      </c>
      <c r="F11" s="243">
        <f t="shared" si="0"/>
        <v>0</v>
      </c>
    </row>
    <row r="12" spans="1:6" ht="23.45" customHeight="1" outlineLevel="1">
      <c r="A12" s="2"/>
      <c r="B12" s="264"/>
      <c r="C12" s="265"/>
      <c r="D12" s="241"/>
      <c r="E12" s="242">
        <f>SUMIF(Libri[Linja Buxhetore],Projektet!C12,Libri[Dalje])</f>
        <v>0</v>
      </c>
      <c r="F12" s="243">
        <f t="shared" si="0"/>
        <v>0</v>
      </c>
    </row>
    <row r="13" spans="1:6" outlineLevel="1">
      <c r="A13" s="2"/>
      <c r="B13" s="264"/>
      <c r="C13" s="265"/>
      <c r="D13" s="241"/>
      <c r="E13" s="242">
        <f>SUMIF(Libri[Linja Buxhetore],Projektet!C13,Libri[Dalje])</f>
        <v>0</v>
      </c>
      <c r="F13" s="243">
        <f t="shared" si="0"/>
        <v>0</v>
      </c>
    </row>
    <row r="14" spans="1:6" outlineLevel="1">
      <c r="A14" s="2"/>
      <c r="B14" s="264"/>
      <c r="C14" s="265"/>
      <c r="D14" s="241"/>
      <c r="E14" s="242">
        <f>SUMIF(Libri[Linja Buxhetore],Projektet!C14,Libri[Dalje])</f>
        <v>0</v>
      </c>
      <c r="F14" s="243">
        <f t="shared" si="0"/>
        <v>0</v>
      </c>
    </row>
    <row r="15" spans="1:6" outlineLevel="1">
      <c r="A15" s="2"/>
      <c r="B15" s="264"/>
      <c r="C15" s="265"/>
      <c r="D15" s="241"/>
      <c r="E15" s="242">
        <f>SUMIF(Libri[Linja Buxhetore],Projektet!C15,Libri[Dalje])</f>
        <v>0</v>
      </c>
      <c r="F15" s="243">
        <f>D15-E15</f>
        <v>0</v>
      </c>
    </row>
    <row r="16" spans="1:6" outlineLevel="1">
      <c r="A16" s="2"/>
      <c r="B16" s="264"/>
      <c r="C16" s="265"/>
      <c r="D16" s="241"/>
      <c r="E16" s="242">
        <f>SUMIF(Libri[Linja Buxhetore],Projektet!C16,Libri[Dalje])</f>
        <v>0</v>
      </c>
      <c r="F16" s="243">
        <f t="shared" si="0"/>
        <v>0</v>
      </c>
    </row>
    <row r="17" spans="1:6" outlineLevel="1">
      <c r="A17" s="2"/>
      <c r="B17" s="264"/>
      <c r="C17" s="265"/>
      <c r="D17" s="241"/>
      <c r="E17" s="242">
        <f>SUMIF(Libri[Linja Buxhetore],Projektet!C17,Libri[Dalje])</f>
        <v>0</v>
      </c>
      <c r="F17" s="243">
        <f t="shared" si="0"/>
        <v>0</v>
      </c>
    </row>
    <row r="18" spans="1:6" outlineLevel="1">
      <c r="A18" s="2"/>
      <c r="B18" s="264"/>
      <c r="C18" s="265"/>
      <c r="D18" s="241"/>
      <c r="E18" s="242">
        <f>SUMIF(Libri[Linja Buxhetore],Projektet!C18,Libri[Dalje])</f>
        <v>0</v>
      </c>
      <c r="F18" s="243">
        <f t="shared" si="0"/>
        <v>0</v>
      </c>
    </row>
    <row r="19" spans="1:6" outlineLevel="1">
      <c r="A19" s="2"/>
      <c r="B19" s="264"/>
      <c r="C19" s="265"/>
      <c r="D19" s="241"/>
      <c r="E19" s="242">
        <f>SUMIF(Libri[Linja Buxhetore],Projektet!C19,Libri[Dalje])</f>
        <v>0</v>
      </c>
      <c r="F19" s="243">
        <f t="shared" si="0"/>
        <v>0</v>
      </c>
    </row>
    <row r="20" spans="1:6" outlineLevel="1">
      <c r="A20" s="2"/>
      <c r="B20" s="264"/>
      <c r="C20" s="265"/>
      <c r="D20" s="241"/>
      <c r="E20" s="242">
        <f>SUMIF(Libri[Linja Buxhetore],Projektet!C20,Libri[Dalje])</f>
        <v>0</v>
      </c>
      <c r="F20" s="243">
        <f t="shared" si="0"/>
        <v>0</v>
      </c>
    </row>
    <row r="21" spans="1:6" outlineLevel="1">
      <c r="A21" s="2"/>
      <c r="B21" s="264"/>
      <c r="C21" s="265"/>
      <c r="D21" s="241"/>
      <c r="E21" s="242">
        <f>SUMIF(Libri[Linja Buxhetore],Projektet!C21,Libri[Dalje])</f>
        <v>0</v>
      </c>
      <c r="F21" s="243">
        <f t="shared" si="0"/>
        <v>0</v>
      </c>
    </row>
    <row r="22" spans="1:6" ht="15" customHeight="1" outlineLevel="1">
      <c r="A22" s="2"/>
      <c r="B22" s="114"/>
      <c r="C22" s="233"/>
      <c r="D22" s="241"/>
      <c r="E22" s="242">
        <f>SUMIF(Libri[Linja Buxhetore],Projektet!C22,Libri[Dalje])</f>
        <v>0</v>
      </c>
      <c r="F22" s="243">
        <f t="shared" si="0"/>
        <v>0</v>
      </c>
    </row>
    <row r="23" spans="1:6" ht="15" customHeight="1" outlineLevel="1">
      <c r="A23" s="2"/>
      <c r="B23" s="114"/>
      <c r="C23" s="233"/>
      <c r="D23" s="241"/>
      <c r="E23" s="242">
        <f>SUMIF(Libri[Linja Buxhetore],Projektet!C23,Libri[Dalje])</f>
        <v>0</v>
      </c>
      <c r="F23" s="243">
        <f t="shared" si="0"/>
        <v>0</v>
      </c>
    </row>
    <row r="24" spans="1:6" ht="15" customHeight="1" outlineLevel="1">
      <c r="A24" s="2"/>
      <c r="B24" s="114"/>
      <c r="C24" s="233"/>
      <c r="D24" s="241"/>
      <c r="E24" s="242">
        <f>SUMIF(Libri[Linja Buxhetore],Projektet!C24,Libri[Dalje])</f>
        <v>0</v>
      </c>
      <c r="F24" s="243">
        <f t="shared" si="0"/>
        <v>0</v>
      </c>
    </row>
    <row r="25" spans="1:6" ht="15" customHeight="1" outlineLevel="1">
      <c r="A25" s="2"/>
      <c r="B25" s="114"/>
      <c r="C25" s="233"/>
      <c r="D25" s="241"/>
      <c r="E25" s="242">
        <f>SUMIF(Libri[Linja Buxhetore],Projektet!C25,Libri[Dalje])</f>
        <v>0</v>
      </c>
      <c r="F25" s="243">
        <f t="shared" si="0"/>
        <v>0</v>
      </c>
    </row>
    <row r="26" spans="1:6" ht="15" customHeight="1" outlineLevel="1">
      <c r="A26" s="2"/>
      <c r="B26" s="114"/>
      <c r="C26" s="233"/>
      <c r="D26" s="241"/>
      <c r="E26" s="242">
        <f>SUMIF(Libri[Linja Buxhetore],Projektet!C26,Libri[Dalje])</f>
        <v>0</v>
      </c>
      <c r="F26" s="243">
        <f t="shared" si="0"/>
        <v>0</v>
      </c>
    </row>
    <row r="27" spans="1:6" ht="15" customHeight="1" outlineLevel="1">
      <c r="A27" s="2"/>
      <c r="B27" s="114"/>
      <c r="C27" s="233"/>
      <c r="D27" s="241"/>
      <c r="E27" s="242">
        <f>SUMIF(Libri[Linja Buxhetore],Projektet!C27,Libri[Dalje])</f>
        <v>0</v>
      </c>
      <c r="F27" s="243">
        <f t="shared" si="0"/>
        <v>0</v>
      </c>
    </row>
    <row r="28" spans="1:6" ht="15" customHeight="1" outlineLevel="1">
      <c r="A28" s="2"/>
      <c r="B28" s="114"/>
      <c r="C28" s="233"/>
      <c r="D28" s="241"/>
      <c r="E28" s="242">
        <f>SUMIF(Libri[Linja Buxhetore],Projektet!C28,Libri[Dalje])</f>
        <v>0</v>
      </c>
      <c r="F28" s="243">
        <f t="shared" si="0"/>
        <v>0</v>
      </c>
    </row>
    <row r="29" spans="1:6" ht="15" customHeight="1" outlineLevel="1">
      <c r="A29" s="2"/>
      <c r="B29" s="114"/>
      <c r="C29" s="233"/>
      <c r="D29" s="241"/>
      <c r="E29" s="242">
        <f>SUMIF(Libri[Linja Buxhetore],Projektet!C29,Libri[Dalje])</f>
        <v>0</v>
      </c>
      <c r="F29" s="243">
        <f t="shared" si="0"/>
        <v>0</v>
      </c>
    </row>
    <row r="30" spans="1:6" ht="15" customHeight="1" outlineLevel="1">
      <c r="A30" s="2"/>
      <c r="B30" s="114"/>
      <c r="C30" s="233"/>
      <c r="D30" s="241"/>
      <c r="E30" s="242">
        <f>SUMIF(Libri[Linja Buxhetore],Projektet!C30,Libri[Dalje])</f>
        <v>0</v>
      </c>
      <c r="F30" s="243">
        <f t="shared" si="0"/>
        <v>0</v>
      </c>
    </row>
    <row r="31" spans="1:6" ht="15" customHeight="1" outlineLevel="1">
      <c r="A31" s="2"/>
      <c r="B31" s="114"/>
      <c r="C31" s="234"/>
      <c r="D31" s="244"/>
      <c r="E31" s="245">
        <f>SUMIF(Libri[Linja Buxhetore],Projektet!C31,Libri[Dalje])</f>
        <v>0</v>
      </c>
      <c r="F31" s="243">
        <f t="shared" si="0"/>
        <v>0</v>
      </c>
    </row>
    <row r="32" spans="1:6" ht="15" customHeight="1" outlineLevel="1">
      <c r="A32" s="2"/>
      <c r="B32" s="114"/>
      <c r="C32" s="234"/>
      <c r="D32" s="244"/>
      <c r="E32" s="245">
        <f>SUMIF(Libri[Linja Buxhetore],Projektet!C32,Libri[Dalje])</f>
        <v>0</v>
      </c>
      <c r="F32" s="243">
        <f t="shared" si="0"/>
        <v>0</v>
      </c>
    </row>
    <row r="33" spans="1:6" ht="15" customHeight="1" outlineLevel="1">
      <c r="A33" s="2"/>
      <c r="B33" s="116"/>
      <c r="C33" s="235"/>
      <c r="D33" s="246"/>
      <c r="E33" s="247">
        <f>SUMIF(Libri[Linja Buxhetore],Projektet!C33,Libri[Dalje])</f>
        <v>0</v>
      </c>
      <c r="F33" s="248">
        <f t="shared" si="0"/>
        <v>0</v>
      </c>
    </row>
    <row r="34" spans="1:6" ht="24.95" customHeight="1">
      <c r="A34" s="2"/>
      <c r="B34" s="140" t="s">
        <v>6</v>
      </c>
      <c r="C34" s="236"/>
      <c r="D34" s="237">
        <f>SUM(D4:D33)</f>
        <v>0</v>
      </c>
      <c r="E34" s="237">
        <f>SUM(E4:E33)</f>
        <v>0</v>
      </c>
      <c r="F34" s="249">
        <f>SUM(F4:F33)</f>
        <v>0</v>
      </c>
    </row>
    <row r="35" spans="1:6" s="133" customFormat="1" ht="13.5" customHeight="1">
      <c r="A35" s="2"/>
      <c r="B35" s="129"/>
      <c r="C35" s="130"/>
      <c r="D35" s="131"/>
      <c r="E35" s="131"/>
      <c r="F35" s="132"/>
    </row>
    <row r="36" spans="1:6" ht="24.95" customHeight="1">
      <c r="B36" s="128">
        <f>Raporti!E2</f>
        <v>0</v>
      </c>
      <c r="C36" s="121" t="str">
        <f>Raporti!E1</f>
        <v>PROJECT2</v>
      </c>
      <c r="D36" s="122" t="s">
        <v>9</v>
      </c>
      <c r="E36" s="123" t="s">
        <v>10</v>
      </c>
      <c r="F36" s="124" t="s">
        <v>11</v>
      </c>
    </row>
    <row r="37" spans="1:6" ht="15" customHeight="1" outlineLevel="1">
      <c r="A37" s="2"/>
      <c r="B37" s="109">
        <v>1</v>
      </c>
      <c r="C37" s="110"/>
      <c r="D37" s="250"/>
      <c r="E37" s="251">
        <f>SUMIF(Libri[Linja Buxhetore],Projektet!C37,Libri[Dalje])</f>
        <v>0</v>
      </c>
      <c r="F37" s="252">
        <f>D37-E37</f>
        <v>0</v>
      </c>
    </row>
    <row r="38" spans="1:6" ht="15" customHeight="1" outlineLevel="1">
      <c r="A38" s="2"/>
      <c r="B38" s="114">
        <v>2</v>
      </c>
      <c r="C38" s="103"/>
      <c r="D38" s="253"/>
      <c r="E38" s="254">
        <f>SUMIF(Libri[Linja Buxhetore],Projektet!C38,Libri[Dalje])</f>
        <v>0</v>
      </c>
      <c r="F38" s="255">
        <f t="shared" ref="F38:F66" si="1">D38-E38</f>
        <v>0</v>
      </c>
    </row>
    <row r="39" spans="1:6" ht="15" customHeight="1" outlineLevel="1">
      <c r="A39" s="2"/>
      <c r="B39" s="114">
        <v>3</v>
      </c>
      <c r="C39" s="103"/>
      <c r="D39" s="253"/>
      <c r="E39" s="254">
        <f>SUMIF(Libri[Linja Buxhetore],Projektet!C39,Libri[Dalje])</f>
        <v>0</v>
      </c>
      <c r="F39" s="255">
        <f t="shared" si="1"/>
        <v>0</v>
      </c>
    </row>
    <row r="40" spans="1:6" ht="15" customHeight="1" outlineLevel="1">
      <c r="A40" s="2"/>
      <c r="B40" s="114">
        <v>4</v>
      </c>
      <c r="C40" s="103"/>
      <c r="D40" s="253"/>
      <c r="E40" s="254">
        <f>SUMIF(Libri[Linja Buxhetore],Projektet!C40,Libri[Dalje])</f>
        <v>0</v>
      </c>
      <c r="F40" s="255">
        <f t="shared" si="1"/>
        <v>0</v>
      </c>
    </row>
    <row r="41" spans="1:6" ht="15" customHeight="1" outlineLevel="1">
      <c r="A41" s="2"/>
      <c r="B41" s="114">
        <v>5</v>
      </c>
      <c r="C41" s="103"/>
      <c r="D41" s="253"/>
      <c r="E41" s="254">
        <f>SUMIF(Libri[Linja Buxhetore],Projektet!C41,Libri[Dalje])</f>
        <v>0</v>
      </c>
      <c r="F41" s="255">
        <f t="shared" si="1"/>
        <v>0</v>
      </c>
    </row>
    <row r="42" spans="1:6" ht="15" customHeight="1" outlineLevel="1">
      <c r="A42" s="2"/>
      <c r="B42" s="114">
        <v>6</v>
      </c>
      <c r="C42" s="103"/>
      <c r="D42" s="253"/>
      <c r="E42" s="254">
        <f>SUMIF(Libri[Linja Buxhetore],Projektet!C42,Libri[Dalje])</f>
        <v>0</v>
      </c>
      <c r="F42" s="255">
        <f t="shared" si="1"/>
        <v>0</v>
      </c>
    </row>
    <row r="43" spans="1:6" ht="15" customHeight="1" outlineLevel="1">
      <c r="A43" s="2"/>
      <c r="B43" s="114">
        <v>7</v>
      </c>
      <c r="C43" s="103"/>
      <c r="D43" s="253"/>
      <c r="E43" s="254">
        <f>SUMIF(Libri[Linja Buxhetore],Projektet!C43,Libri[Dalje])</f>
        <v>0</v>
      </c>
      <c r="F43" s="255">
        <f t="shared" si="1"/>
        <v>0</v>
      </c>
    </row>
    <row r="44" spans="1:6" ht="15" customHeight="1" outlineLevel="1">
      <c r="A44" s="2"/>
      <c r="B44" s="114">
        <v>8</v>
      </c>
      <c r="C44" s="103"/>
      <c r="D44" s="253"/>
      <c r="E44" s="254">
        <f>SUMIF(Libri[Linja Buxhetore],Projektet!C44,Libri[Dalje])</f>
        <v>0</v>
      </c>
      <c r="F44" s="255">
        <f t="shared" si="1"/>
        <v>0</v>
      </c>
    </row>
    <row r="45" spans="1:6" ht="15" customHeight="1" outlineLevel="1">
      <c r="A45" s="2"/>
      <c r="B45" s="114">
        <v>9</v>
      </c>
      <c r="C45" s="103"/>
      <c r="D45" s="253"/>
      <c r="E45" s="254">
        <f>SUMIF(Libri[Linja Buxhetore],Projektet!C45,Libri[Dalje])</f>
        <v>0</v>
      </c>
      <c r="F45" s="255">
        <f t="shared" si="1"/>
        <v>0</v>
      </c>
    </row>
    <row r="46" spans="1:6" ht="15" customHeight="1" outlineLevel="1">
      <c r="A46" s="2"/>
      <c r="B46" s="114">
        <v>10</v>
      </c>
      <c r="C46" s="103"/>
      <c r="D46" s="253"/>
      <c r="E46" s="254">
        <f>SUMIF(Libri[Linja Buxhetore],Projektet!C46,Libri[Dalje])</f>
        <v>0</v>
      </c>
      <c r="F46" s="255">
        <f t="shared" si="1"/>
        <v>0</v>
      </c>
    </row>
    <row r="47" spans="1:6" ht="15" customHeight="1" outlineLevel="1">
      <c r="A47" s="2"/>
      <c r="B47" s="114">
        <v>11</v>
      </c>
      <c r="C47" s="103"/>
      <c r="D47" s="253"/>
      <c r="E47" s="254">
        <f>SUMIF(Libri[Linja Buxhetore],Projektet!C47,Libri[Dalje])</f>
        <v>0</v>
      </c>
      <c r="F47" s="255">
        <f t="shared" si="1"/>
        <v>0</v>
      </c>
    </row>
    <row r="48" spans="1:6" ht="15" customHeight="1" outlineLevel="1">
      <c r="A48" s="2"/>
      <c r="B48" s="114">
        <v>12</v>
      </c>
      <c r="C48" s="103"/>
      <c r="D48" s="253"/>
      <c r="E48" s="254">
        <f>SUMIF(Libri[Linja Buxhetore],Projektet!C48,Libri[Dalje])</f>
        <v>0</v>
      </c>
      <c r="F48" s="255">
        <f t="shared" si="1"/>
        <v>0</v>
      </c>
    </row>
    <row r="49" spans="1:6" ht="15" customHeight="1" outlineLevel="1">
      <c r="A49" s="2"/>
      <c r="B49" s="114">
        <v>13</v>
      </c>
      <c r="C49" s="103"/>
      <c r="D49" s="253"/>
      <c r="E49" s="254">
        <f>SUMIF(Libri[Linja Buxhetore],Projektet!C49,Libri[Dalje])</f>
        <v>0</v>
      </c>
      <c r="F49" s="255">
        <f t="shared" si="1"/>
        <v>0</v>
      </c>
    </row>
    <row r="50" spans="1:6" ht="15" customHeight="1" outlineLevel="1">
      <c r="A50" s="2"/>
      <c r="B50" s="114">
        <v>14</v>
      </c>
      <c r="C50" s="103"/>
      <c r="D50" s="253"/>
      <c r="E50" s="254">
        <f>SUMIF(Libri[Linja Buxhetore],Projektet!C50,Libri[Dalje])</f>
        <v>0</v>
      </c>
      <c r="F50" s="255">
        <f t="shared" si="1"/>
        <v>0</v>
      </c>
    </row>
    <row r="51" spans="1:6" ht="15" customHeight="1" outlineLevel="1">
      <c r="A51" s="2"/>
      <c r="B51" s="114">
        <v>15</v>
      </c>
      <c r="C51" s="103"/>
      <c r="D51" s="253"/>
      <c r="E51" s="254">
        <f>SUMIF(Libri[Linja Buxhetore],Projektet!C51,Libri[Dalje])</f>
        <v>0</v>
      </c>
      <c r="F51" s="255">
        <f t="shared" si="1"/>
        <v>0</v>
      </c>
    </row>
    <row r="52" spans="1:6" ht="15" customHeight="1" outlineLevel="1">
      <c r="A52" s="2"/>
      <c r="B52" s="114">
        <v>16</v>
      </c>
      <c r="C52" s="103"/>
      <c r="D52" s="253"/>
      <c r="E52" s="254">
        <f>SUMIF(Libri[Linja Buxhetore],Projektet!C52,Libri[Dalje])</f>
        <v>0</v>
      </c>
      <c r="F52" s="255">
        <f t="shared" si="1"/>
        <v>0</v>
      </c>
    </row>
    <row r="53" spans="1:6" ht="15" customHeight="1" outlineLevel="1">
      <c r="A53" s="2"/>
      <c r="B53" s="114">
        <v>17</v>
      </c>
      <c r="C53" s="103"/>
      <c r="D53" s="253"/>
      <c r="E53" s="254">
        <f>SUMIF(Libri[Linja Buxhetore],Projektet!C53,Libri[Dalje])</f>
        <v>0</v>
      </c>
      <c r="F53" s="255">
        <f t="shared" si="1"/>
        <v>0</v>
      </c>
    </row>
    <row r="54" spans="1:6" ht="15" customHeight="1" outlineLevel="1">
      <c r="A54" s="2"/>
      <c r="B54" s="114">
        <v>18</v>
      </c>
      <c r="C54" s="103"/>
      <c r="D54" s="253"/>
      <c r="E54" s="254">
        <f>SUMIF(Libri[Linja Buxhetore],Projektet!C54,Libri[Dalje])</f>
        <v>0</v>
      </c>
      <c r="F54" s="255">
        <f t="shared" si="1"/>
        <v>0</v>
      </c>
    </row>
    <row r="55" spans="1:6" ht="15" customHeight="1" outlineLevel="1">
      <c r="A55" s="2"/>
      <c r="B55" s="114">
        <v>19</v>
      </c>
      <c r="C55" s="103"/>
      <c r="D55" s="253"/>
      <c r="E55" s="254">
        <f>SUMIF(Libri[Linja Buxhetore],Projektet!C55,Libri[Dalje])</f>
        <v>0</v>
      </c>
      <c r="F55" s="255">
        <f t="shared" si="1"/>
        <v>0</v>
      </c>
    </row>
    <row r="56" spans="1:6" ht="15" customHeight="1" outlineLevel="1">
      <c r="A56" s="2"/>
      <c r="B56" s="114">
        <v>20</v>
      </c>
      <c r="C56" s="103"/>
      <c r="D56" s="253"/>
      <c r="E56" s="254">
        <f>SUMIF(Libri[Linja Buxhetore],Projektet!C56,Libri[Dalje])</f>
        <v>0</v>
      </c>
      <c r="F56" s="255">
        <f t="shared" si="1"/>
        <v>0</v>
      </c>
    </row>
    <row r="57" spans="1:6" ht="15" customHeight="1" outlineLevel="1">
      <c r="A57" s="2"/>
      <c r="B57" s="114">
        <v>21</v>
      </c>
      <c r="C57" s="103"/>
      <c r="D57" s="253"/>
      <c r="E57" s="254">
        <f>SUMIF(Libri[Linja Buxhetore],Projektet!C57,Libri[Dalje])</f>
        <v>0</v>
      </c>
      <c r="F57" s="255">
        <f t="shared" si="1"/>
        <v>0</v>
      </c>
    </row>
    <row r="58" spans="1:6" ht="15" customHeight="1" outlineLevel="1">
      <c r="A58" s="2"/>
      <c r="B58" s="114">
        <v>22</v>
      </c>
      <c r="C58" s="103"/>
      <c r="D58" s="253"/>
      <c r="E58" s="254">
        <f>SUMIF(Libri[Linja Buxhetore],Projektet!C58,Libri[Dalje])</f>
        <v>0</v>
      </c>
      <c r="F58" s="255">
        <f t="shared" si="1"/>
        <v>0</v>
      </c>
    </row>
    <row r="59" spans="1:6" ht="15" customHeight="1" outlineLevel="1">
      <c r="A59" s="2"/>
      <c r="B59" s="114">
        <v>23</v>
      </c>
      <c r="C59" s="103"/>
      <c r="D59" s="253"/>
      <c r="E59" s="254">
        <f>SUMIF(Libri[Linja Buxhetore],Projektet!C59,Libri[Dalje])</f>
        <v>0</v>
      </c>
      <c r="F59" s="255">
        <f t="shared" si="1"/>
        <v>0</v>
      </c>
    </row>
    <row r="60" spans="1:6" ht="15" customHeight="1" outlineLevel="1">
      <c r="A60" s="2"/>
      <c r="B60" s="114">
        <v>24</v>
      </c>
      <c r="C60" s="103"/>
      <c r="D60" s="253"/>
      <c r="E60" s="254">
        <f>SUMIF(Libri[Linja Buxhetore],Projektet!C60,Libri[Dalje])</f>
        <v>0</v>
      </c>
      <c r="F60" s="255">
        <f t="shared" si="1"/>
        <v>0</v>
      </c>
    </row>
    <row r="61" spans="1:6" ht="15" customHeight="1" outlineLevel="1">
      <c r="A61" s="2"/>
      <c r="B61" s="114">
        <v>25</v>
      </c>
      <c r="C61" s="103"/>
      <c r="D61" s="253"/>
      <c r="E61" s="254">
        <f>SUMIF(Libri[Linja Buxhetore],Projektet!C61,Libri[Dalje])</f>
        <v>0</v>
      </c>
      <c r="F61" s="255">
        <f t="shared" si="1"/>
        <v>0</v>
      </c>
    </row>
    <row r="62" spans="1:6" ht="15" customHeight="1" outlineLevel="1">
      <c r="A62" s="2"/>
      <c r="B62" s="114">
        <v>26</v>
      </c>
      <c r="C62" s="103"/>
      <c r="D62" s="253"/>
      <c r="E62" s="254">
        <f>SUMIF(Libri[Linja Buxhetore],Projektet!C62,Libri[Dalje])</f>
        <v>0</v>
      </c>
      <c r="F62" s="255">
        <f t="shared" si="1"/>
        <v>0</v>
      </c>
    </row>
    <row r="63" spans="1:6" ht="15" customHeight="1" outlineLevel="1">
      <c r="A63" s="2"/>
      <c r="B63" s="114">
        <v>27</v>
      </c>
      <c r="C63" s="103"/>
      <c r="D63" s="253"/>
      <c r="E63" s="254">
        <f>SUMIF(Libri[Linja Buxhetore],Projektet!C63,Libri[Dalje])</f>
        <v>0</v>
      </c>
      <c r="F63" s="255">
        <f t="shared" si="1"/>
        <v>0</v>
      </c>
    </row>
    <row r="64" spans="1:6" ht="15" customHeight="1" outlineLevel="1">
      <c r="A64" s="2"/>
      <c r="B64" s="114">
        <v>28</v>
      </c>
      <c r="C64" s="106"/>
      <c r="D64" s="256"/>
      <c r="E64" s="257">
        <f>SUMIF(Libri[Linja Buxhetore],Projektet!C64,Libri[Dalje])</f>
        <v>0</v>
      </c>
      <c r="F64" s="255">
        <f t="shared" si="1"/>
        <v>0</v>
      </c>
    </row>
    <row r="65" spans="1:6" ht="15" customHeight="1" outlineLevel="1">
      <c r="A65" s="2"/>
      <c r="B65" s="114">
        <v>29</v>
      </c>
      <c r="C65" s="106"/>
      <c r="D65" s="256"/>
      <c r="E65" s="257">
        <f>SUMIF(Libri[Linja Buxhetore],Projektet!C65,Libri[Dalje])</f>
        <v>0</v>
      </c>
      <c r="F65" s="255">
        <f t="shared" si="1"/>
        <v>0</v>
      </c>
    </row>
    <row r="66" spans="1:6" ht="15" customHeight="1" outlineLevel="1">
      <c r="A66" s="2"/>
      <c r="B66" s="116">
        <v>30</v>
      </c>
      <c r="C66" s="117"/>
      <c r="D66" s="258"/>
      <c r="E66" s="259">
        <f>SUMIF(Libri[Linja Buxhetore],Projektet!C66,Libri[Dalje])</f>
        <v>0</v>
      </c>
      <c r="F66" s="260">
        <f t="shared" si="1"/>
        <v>0</v>
      </c>
    </row>
    <row r="67" spans="1:6" ht="24.95" customHeight="1">
      <c r="A67" s="2"/>
      <c r="B67" s="140" t="s">
        <v>6</v>
      </c>
      <c r="C67" s="141"/>
      <c r="D67" s="212">
        <f>SUM(D37:D66)</f>
        <v>0</v>
      </c>
      <c r="E67" s="212">
        <f>SUM(E37:E66)</f>
        <v>0</v>
      </c>
      <c r="F67" s="261">
        <f>SUM(F37:F66)</f>
        <v>0</v>
      </c>
    </row>
    <row r="68" spans="1:6" s="133" customFormat="1" ht="15.95" customHeight="1">
      <c r="A68" s="2"/>
      <c r="B68" s="129"/>
      <c r="C68" s="130"/>
      <c r="D68" s="131"/>
      <c r="E68" s="131"/>
      <c r="F68" s="132"/>
    </row>
    <row r="69" spans="1:6" ht="24.95" customHeight="1">
      <c r="B69" s="128">
        <f>Raporti!F2</f>
        <v>0</v>
      </c>
      <c r="C69" s="121" t="str">
        <f>Raporti!F1</f>
        <v>PROJECT3</v>
      </c>
      <c r="D69" s="122" t="s">
        <v>9</v>
      </c>
      <c r="E69" s="123" t="s">
        <v>10</v>
      </c>
      <c r="F69" s="124" t="s">
        <v>11</v>
      </c>
    </row>
    <row r="70" spans="1:6" ht="15" customHeight="1" outlineLevel="1">
      <c r="A70" s="2"/>
      <c r="B70" s="109">
        <v>1</v>
      </c>
      <c r="C70" s="110"/>
      <c r="D70" s="111"/>
      <c r="E70" s="112">
        <f>SUMIF(Libri[Linja Buxhetore],Projektet!C70,Libri[Dalje])</f>
        <v>0</v>
      </c>
      <c r="F70" s="113">
        <f t="shared" ref="F70:F99" si="2">D70-E70</f>
        <v>0</v>
      </c>
    </row>
    <row r="71" spans="1:6" ht="15" customHeight="1" outlineLevel="1">
      <c r="A71" s="2"/>
      <c r="B71" s="114">
        <v>2</v>
      </c>
      <c r="C71" s="103"/>
      <c r="D71" s="104"/>
      <c r="E71" s="105">
        <f>SUMIF(Libri[Linja Buxhetore],Projektet!C71,Libri[Dalje])</f>
        <v>0</v>
      </c>
      <c r="F71" s="115">
        <f t="shared" si="2"/>
        <v>0</v>
      </c>
    </row>
    <row r="72" spans="1:6" ht="15" customHeight="1" outlineLevel="1">
      <c r="A72" s="2"/>
      <c r="B72" s="114">
        <v>3</v>
      </c>
      <c r="C72" s="103"/>
      <c r="D72" s="104"/>
      <c r="E72" s="105">
        <f>SUMIF(Libri[Linja Buxhetore],Projektet!C72,Libri[Dalje])</f>
        <v>0</v>
      </c>
      <c r="F72" s="115">
        <f t="shared" si="2"/>
        <v>0</v>
      </c>
    </row>
    <row r="73" spans="1:6" ht="15" customHeight="1" outlineLevel="1">
      <c r="A73" s="2"/>
      <c r="B73" s="114">
        <v>4</v>
      </c>
      <c r="C73" s="103"/>
      <c r="D73" s="104"/>
      <c r="E73" s="105">
        <f>SUMIF(Libri[Linja Buxhetore],Projektet!C73,Libri[Dalje])</f>
        <v>0</v>
      </c>
      <c r="F73" s="115">
        <f t="shared" si="2"/>
        <v>0</v>
      </c>
    </row>
    <row r="74" spans="1:6" ht="15" customHeight="1" outlineLevel="1">
      <c r="A74" s="2"/>
      <c r="B74" s="114">
        <v>5</v>
      </c>
      <c r="C74" s="103"/>
      <c r="D74" s="104"/>
      <c r="E74" s="105">
        <f>SUMIF(Libri[Linja Buxhetore],Projektet!C74,Libri[Dalje])</f>
        <v>0</v>
      </c>
      <c r="F74" s="115">
        <f t="shared" si="2"/>
        <v>0</v>
      </c>
    </row>
    <row r="75" spans="1:6" ht="15" customHeight="1" outlineLevel="1">
      <c r="A75" s="2"/>
      <c r="B75" s="114">
        <v>6</v>
      </c>
      <c r="C75" s="103"/>
      <c r="D75" s="104"/>
      <c r="E75" s="105">
        <f>SUMIF(Libri[Linja Buxhetore],Projektet!C75,Libri[Dalje])</f>
        <v>0</v>
      </c>
      <c r="F75" s="115">
        <f t="shared" si="2"/>
        <v>0</v>
      </c>
    </row>
    <row r="76" spans="1:6" ht="15" customHeight="1" outlineLevel="1">
      <c r="A76" s="2"/>
      <c r="B76" s="114">
        <v>7</v>
      </c>
      <c r="C76" s="103"/>
      <c r="D76" s="104"/>
      <c r="E76" s="105">
        <f>SUMIF(Libri[Linja Buxhetore],Projektet!C76,Libri[Dalje])</f>
        <v>0</v>
      </c>
      <c r="F76" s="115">
        <f t="shared" si="2"/>
        <v>0</v>
      </c>
    </row>
    <row r="77" spans="1:6" ht="15" customHeight="1" outlineLevel="1">
      <c r="A77" s="2"/>
      <c r="B77" s="114">
        <v>8</v>
      </c>
      <c r="C77" s="103"/>
      <c r="D77" s="104"/>
      <c r="E77" s="105">
        <f>SUMIF(Libri[Linja Buxhetore],Projektet!C77,Libri[Dalje])</f>
        <v>0</v>
      </c>
      <c r="F77" s="115">
        <f t="shared" si="2"/>
        <v>0</v>
      </c>
    </row>
    <row r="78" spans="1:6" ht="15" customHeight="1" outlineLevel="1">
      <c r="A78" s="2"/>
      <c r="B78" s="114">
        <v>9</v>
      </c>
      <c r="C78" s="103"/>
      <c r="D78" s="104"/>
      <c r="E78" s="105">
        <f>SUMIF(Libri[Linja Buxhetore],Projektet!C78,Libri[Dalje])</f>
        <v>0</v>
      </c>
      <c r="F78" s="115">
        <f t="shared" si="2"/>
        <v>0</v>
      </c>
    </row>
    <row r="79" spans="1:6" ht="15" customHeight="1" outlineLevel="1">
      <c r="A79" s="2"/>
      <c r="B79" s="114">
        <v>10</v>
      </c>
      <c r="C79" s="103"/>
      <c r="D79" s="104"/>
      <c r="E79" s="105">
        <f>SUMIF(Libri[Linja Buxhetore],Projektet!C79,Libri[Dalje])</f>
        <v>0</v>
      </c>
      <c r="F79" s="115">
        <f t="shared" si="2"/>
        <v>0</v>
      </c>
    </row>
    <row r="80" spans="1:6" ht="15" customHeight="1" outlineLevel="1">
      <c r="A80" s="2"/>
      <c r="B80" s="114">
        <v>11</v>
      </c>
      <c r="C80" s="103"/>
      <c r="D80" s="104"/>
      <c r="E80" s="105">
        <f>SUMIF(Libri[Linja Buxhetore],Projektet!C80,Libri[Dalje])</f>
        <v>0</v>
      </c>
      <c r="F80" s="115">
        <f t="shared" si="2"/>
        <v>0</v>
      </c>
    </row>
    <row r="81" spans="1:6" ht="15" customHeight="1" outlineLevel="1">
      <c r="A81" s="2"/>
      <c r="B81" s="114">
        <v>12</v>
      </c>
      <c r="C81" s="103"/>
      <c r="D81" s="104"/>
      <c r="E81" s="105">
        <f>SUMIF(Libri[Linja Buxhetore],Projektet!C81,Libri[Dalje])</f>
        <v>0</v>
      </c>
      <c r="F81" s="115">
        <f t="shared" si="2"/>
        <v>0</v>
      </c>
    </row>
    <row r="82" spans="1:6" ht="15" customHeight="1" outlineLevel="1">
      <c r="A82" s="2"/>
      <c r="B82" s="114">
        <v>13</v>
      </c>
      <c r="C82" s="103"/>
      <c r="D82" s="104"/>
      <c r="E82" s="105">
        <f>SUMIF(Libri[Linja Buxhetore],Projektet!C82,Libri[Dalje])</f>
        <v>0</v>
      </c>
      <c r="F82" s="115">
        <f t="shared" si="2"/>
        <v>0</v>
      </c>
    </row>
    <row r="83" spans="1:6" ht="15" customHeight="1" outlineLevel="1">
      <c r="A83" s="2"/>
      <c r="B83" s="114">
        <v>14</v>
      </c>
      <c r="C83" s="103"/>
      <c r="D83" s="104"/>
      <c r="E83" s="105">
        <f>SUMIF(Libri[Linja Buxhetore],Projektet!C83,Libri[Dalje])</f>
        <v>0</v>
      </c>
      <c r="F83" s="115">
        <f t="shared" si="2"/>
        <v>0</v>
      </c>
    </row>
    <row r="84" spans="1:6" ht="15" customHeight="1" outlineLevel="1">
      <c r="A84" s="2"/>
      <c r="B84" s="114">
        <v>15</v>
      </c>
      <c r="C84" s="103"/>
      <c r="D84" s="104"/>
      <c r="E84" s="105">
        <f>SUMIF(Libri[Linja Buxhetore],Projektet!C84,Libri[Dalje])</f>
        <v>0</v>
      </c>
      <c r="F84" s="115">
        <f t="shared" si="2"/>
        <v>0</v>
      </c>
    </row>
    <row r="85" spans="1:6" ht="15" customHeight="1" outlineLevel="1">
      <c r="A85" s="2"/>
      <c r="B85" s="114">
        <v>16</v>
      </c>
      <c r="C85" s="103"/>
      <c r="D85" s="104"/>
      <c r="E85" s="105">
        <f>SUMIF(Libri[Linja Buxhetore],Projektet!C85,Libri[Dalje])</f>
        <v>0</v>
      </c>
      <c r="F85" s="115">
        <f t="shared" si="2"/>
        <v>0</v>
      </c>
    </row>
    <row r="86" spans="1:6" ht="15" customHeight="1" outlineLevel="1">
      <c r="A86" s="2"/>
      <c r="B86" s="114">
        <v>17</v>
      </c>
      <c r="C86" s="103"/>
      <c r="D86" s="104"/>
      <c r="E86" s="105">
        <f>SUMIF(Libri[Linja Buxhetore],Projektet!C86,Libri[Dalje])</f>
        <v>0</v>
      </c>
      <c r="F86" s="115">
        <f t="shared" si="2"/>
        <v>0</v>
      </c>
    </row>
    <row r="87" spans="1:6" ht="15" customHeight="1" outlineLevel="1">
      <c r="A87" s="2"/>
      <c r="B87" s="114">
        <v>18</v>
      </c>
      <c r="C87" s="103"/>
      <c r="D87" s="104"/>
      <c r="E87" s="105">
        <f>SUMIF(Libri[Linja Buxhetore],Projektet!C87,Libri[Dalje])</f>
        <v>0</v>
      </c>
      <c r="F87" s="115">
        <f t="shared" si="2"/>
        <v>0</v>
      </c>
    </row>
    <row r="88" spans="1:6" ht="15" customHeight="1" outlineLevel="1">
      <c r="A88" s="2"/>
      <c r="B88" s="114">
        <v>19</v>
      </c>
      <c r="C88" s="103"/>
      <c r="D88" s="104"/>
      <c r="E88" s="105">
        <f>SUMIF(Libri[Linja Buxhetore],Projektet!C88,Libri[Dalje])</f>
        <v>0</v>
      </c>
      <c r="F88" s="115">
        <f t="shared" si="2"/>
        <v>0</v>
      </c>
    </row>
    <row r="89" spans="1:6" ht="15" customHeight="1" outlineLevel="1">
      <c r="A89" s="2"/>
      <c r="B89" s="114">
        <v>20</v>
      </c>
      <c r="C89" s="103"/>
      <c r="D89" s="104"/>
      <c r="E89" s="105">
        <f>SUMIF(Libri[Linja Buxhetore],Projektet!C89,Libri[Dalje])</f>
        <v>0</v>
      </c>
      <c r="F89" s="115">
        <f t="shared" si="2"/>
        <v>0</v>
      </c>
    </row>
    <row r="90" spans="1:6" ht="15" customHeight="1" outlineLevel="1">
      <c r="A90" s="2"/>
      <c r="B90" s="114">
        <v>21</v>
      </c>
      <c r="C90" s="103"/>
      <c r="D90" s="104"/>
      <c r="E90" s="105">
        <f>SUMIF(Libri[Linja Buxhetore],Projektet!C90,Libri[Dalje])</f>
        <v>0</v>
      </c>
      <c r="F90" s="115">
        <f t="shared" si="2"/>
        <v>0</v>
      </c>
    </row>
    <row r="91" spans="1:6" ht="15" customHeight="1" outlineLevel="1">
      <c r="A91" s="2"/>
      <c r="B91" s="114">
        <v>22</v>
      </c>
      <c r="C91" s="103"/>
      <c r="D91" s="104"/>
      <c r="E91" s="105">
        <f>SUMIF(Libri[Linja Buxhetore],Projektet!C91,Libri[Dalje])</f>
        <v>0</v>
      </c>
      <c r="F91" s="115">
        <f t="shared" si="2"/>
        <v>0</v>
      </c>
    </row>
    <row r="92" spans="1:6" ht="15" customHeight="1" outlineLevel="1">
      <c r="A92" s="2"/>
      <c r="B92" s="114">
        <v>23</v>
      </c>
      <c r="C92" s="103"/>
      <c r="D92" s="104"/>
      <c r="E92" s="105">
        <f>SUMIF(Libri[Linja Buxhetore],Projektet!C92,Libri[Dalje])</f>
        <v>0</v>
      </c>
      <c r="F92" s="115">
        <f t="shared" si="2"/>
        <v>0</v>
      </c>
    </row>
    <row r="93" spans="1:6" ht="15" customHeight="1" outlineLevel="1">
      <c r="A93" s="2"/>
      <c r="B93" s="114">
        <v>24</v>
      </c>
      <c r="C93" s="103"/>
      <c r="D93" s="104"/>
      <c r="E93" s="105">
        <f>SUMIF(Libri[Linja Buxhetore],Projektet!C93,Libri[Dalje])</f>
        <v>0</v>
      </c>
      <c r="F93" s="115">
        <f t="shared" si="2"/>
        <v>0</v>
      </c>
    </row>
    <row r="94" spans="1:6" ht="15" customHeight="1" outlineLevel="1">
      <c r="A94" s="2"/>
      <c r="B94" s="114">
        <v>25</v>
      </c>
      <c r="C94" s="103"/>
      <c r="D94" s="104"/>
      <c r="E94" s="105">
        <f>SUMIF(Libri[Linja Buxhetore],Projektet!C94,Libri[Dalje])</f>
        <v>0</v>
      </c>
      <c r="F94" s="115">
        <f t="shared" si="2"/>
        <v>0</v>
      </c>
    </row>
    <row r="95" spans="1:6" ht="15" customHeight="1" outlineLevel="1">
      <c r="A95" s="2"/>
      <c r="B95" s="114">
        <v>26</v>
      </c>
      <c r="C95" s="103"/>
      <c r="D95" s="104"/>
      <c r="E95" s="105">
        <f>SUMIF(Libri[Linja Buxhetore],Projektet!C95,Libri[Dalje])</f>
        <v>0</v>
      </c>
      <c r="F95" s="115">
        <f t="shared" si="2"/>
        <v>0</v>
      </c>
    </row>
    <row r="96" spans="1:6" ht="15" customHeight="1" outlineLevel="1">
      <c r="A96" s="2"/>
      <c r="B96" s="114">
        <v>27</v>
      </c>
      <c r="C96" s="103"/>
      <c r="D96" s="104"/>
      <c r="E96" s="105">
        <f>SUMIF(Libri[Linja Buxhetore],Projektet!C96,Libri[Dalje])</f>
        <v>0</v>
      </c>
      <c r="F96" s="115">
        <f t="shared" si="2"/>
        <v>0</v>
      </c>
    </row>
    <row r="97" spans="1:6" ht="15" customHeight="1" outlineLevel="1">
      <c r="A97" s="2"/>
      <c r="B97" s="114">
        <v>28</v>
      </c>
      <c r="C97" s="106"/>
      <c r="D97" s="107"/>
      <c r="E97" s="108">
        <f>SUMIF(Libri[Linja Buxhetore],Projektet!C97,Libri[Dalje])</f>
        <v>0</v>
      </c>
      <c r="F97" s="115">
        <f t="shared" si="2"/>
        <v>0</v>
      </c>
    </row>
    <row r="98" spans="1:6" ht="15" customHeight="1" outlineLevel="1">
      <c r="A98" s="2"/>
      <c r="B98" s="114">
        <v>29</v>
      </c>
      <c r="C98" s="106"/>
      <c r="D98" s="107"/>
      <c r="E98" s="108">
        <f>SUMIF(Libri[Linja Buxhetore],Projektet!C98,Libri[Dalje])</f>
        <v>0</v>
      </c>
      <c r="F98" s="115">
        <f t="shared" si="2"/>
        <v>0</v>
      </c>
    </row>
    <row r="99" spans="1:6" ht="15" customHeight="1" outlineLevel="1">
      <c r="A99" s="2"/>
      <c r="B99" s="116">
        <v>30</v>
      </c>
      <c r="C99" s="117"/>
      <c r="D99" s="118"/>
      <c r="E99" s="119">
        <f>SUMIF(Libri[Linja Buxhetore],Projektet!C99,Libri[Dalje])</f>
        <v>0</v>
      </c>
      <c r="F99" s="120">
        <f t="shared" si="2"/>
        <v>0</v>
      </c>
    </row>
    <row r="100" spans="1:6" ht="24.95" customHeight="1">
      <c r="A100" s="2"/>
      <c r="B100" s="140" t="s">
        <v>6</v>
      </c>
      <c r="C100" s="141"/>
      <c r="D100" s="142">
        <f>SUM(D70:D99)</f>
        <v>0</v>
      </c>
      <c r="E100" s="142">
        <f>SUM(E70:E99)</f>
        <v>0</v>
      </c>
      <c r="F100" s="153">
        <f>SUM(F70:F99)</f>
        <v>0</v>
      </c>
    </row>
    <row r="101" spans="1:6" s="133" customFormat="1" ht="21" customHeight="1">
      <c r="A101" s="2"/>
      <c r="B101" s="129"/>
      <c r="C101" s="130"/>
      <c r="D101" s="131"/>
      <c r="E101" s="131"/>
      <c r="F101" s="132"/>
    </row>
    <row r="102" spans="1:6" ht="24.95" customHeight="1">
      <c r="B102" s="128">
        <f>Raporti!G2</f>
        <v>0</v>
      </c>
      <c r="C102" s="121" t="str">
        <f>Raporti!G1</f>
        <v>PROJECT4</v>
      </c>
      <c r="D102" s="122" t="s">
        <v>9</v>
      </c>
      <c r="E102" s="123" t="s">
        <v>10</v>
      </c>
      <c r="F102" s="124" t="s">
        <v>11</v>
      </c>
    </row>
    <row r="103" spans="1:6" ht="15" customHeight="1" outlineLevel="1">
      <c r="A103" s="2"/>
      <c r="B103" s="109">
        <v>1</v>
      </c>
      <c r="C103" s="110"/>
      <c r="D103" s="111"/>
      <c r="E103" s="112">
        <f>SUMIF(Libri[Linja Buxhetore],Projektet!C103,Libri[Dalje])</f>
        <v>0</v>
      </c>
      <c r="F103" s="113">
        <f t="shared" ref="F103:F132" si="3">D103-E103</f>
        <v>0</v>
      </c>
    </row>
    <row r="104" spans="1:6" ht="15" customHeight="1" outlineLevel="1">
      <c r="A104" s="2"/>
      <c r="B104" s="114">
        <v>2</v>
      </c>
      <c r="C104" s="103"/>
      <c r="D104" s="104"/>
      <c r="E104" s="105">
        <f>SUMIF(Libri[Linja Buxhetore],Projektet!C104,Libri[Dalje])</f>
        <v>0</v>
      </c>
      <c r="F104" s="115">
        <f t="shared" si="3"/>
        <v>0</v>
      </c>
    </row>
    <row r="105" spans="1:6" ht="15" customHeight="1" outlineLevel="1">
      <c r="A105" s="2"/>
      <c r="B105" s="114">
        <v>3</v>
      </c>
      <c r="C105" s="103"/>
      <c r="D105" s="104"/>
      <c r="E105" s="105">
        <f>SUMIF(Libri[Linja Buxhetore],Projektet!C105,Libri[Dalje])</f>
        <v>0</v>
      </c>
      <c r="F105" s="115">
        <f t="shared" si="3"/>
        <v>0</v>
      </c>
    </row>
    <row r="106" spans="1:6" ht="15" customHeight="1" outlineLevel="1">
      <c r="A106" s="2"/>
      <c r="B106" s="114">
        <v>4</v>
      </c>
      <c r="C106" s="103"/>
      <c r="D106" s="104"/>
      <c r="E106" s="105">
        <f>SUMIF(Libri[Linja Buxhetore],Projektet!C106,Libri[Dalje])</f>
        <v>0</v>
      </c>
      <c r="F106" s="115">
        <f t="shared" si="3"/>
        <v>0</v>
      </c>
    </row>
    <row r="107" spans="1:6" ht="15" customHeight="1" outlineLevel="1">
      <c r="A107" s="2"/>
      <c r="B107" s="114">
        <v>5</v>
      </c>
      <c r="C107" s="103"/>
      <c r="D107" s="104"/>
      <c r="E107" s="105">
        <f>SUMIF(Libri[Linja Buxhetore],Projektet!C107,Libri[Dalje])</f>
        <v>0</v>
      </c>
      <c r="F107" s="115">
        <f t="shared" si="3"/>
        <v>0</v>
      </c>
    </row>
    <row r="108" spans="1:6" ht="15" customHeight="1" outlineLevel="1">
      <c r="A108" s="2"/>
      <c r="B108" s="114">
        <v>6</v>
      </c>
      <c r="C108" s="103"/>
      <c r="D108" s="104"/>
      <c r="E108" s="105">
        <f>SUMIF(Libri[Linja Buxhetore],Projektet!C108,Libri[Dalje])</f>
        <v>0</v>
      </c>
      <c r="F108" s="115">
        <f t="shared" si="3"/>
        <v>0</v>
      </c>
    </row>
    <row r="109" spans="1:6" ht="15" customHeight="1" outlineLevel="1">
      <c r="A109" s="2"/>
      <c r="B109" s="114">
        <v>7</v>
      </c>
      <c r="C109" s="103"/>
      <c r="D109" s="104"/>
      <c r="E109" s="105">
        <f>SUMIF(Libri[Linja Buxhetore],Projektet!C109,Libri[Dalje])</f>
        <v>0</v>
      </c>
      <c r="F109" s="115">
        <f t="shared" si="3"/>
        <v>0</v>
      </c>
    </row>
    <row r="110" spans="1:6" ht="15" customHeight="1" outlineLevel="1">
      <c r="A110" s="2"/>
      <c r="B110" s="114">
        <v>8</v>
      </c>
      <c r="C110" s="103"/>
      <c r="D110" s="104"/>
      <c r="E110" s="105">
        <f>SUMIF(Libri[Linja Buxhetore],Projektet!C110,Libri[Dalje])</f>
        <v>0</v>
      </c>
      <c r="F110" s="115">
        <f t="shared" si="3"/>
        <v>0</v>
      </c>
    </row>
    <row r="111" spans="1:6" ht="15" customHeight="1" outlineLevel="1">
      <c r="A111" s="2"/>
      <c r="B111" s="114">
        <v>9</v>
      </c>
      <c r="C111" s="103"/>
      <c r="D111" s="104"/>
      <c r="E111" s="105">
        <f>SUMIF(Libri[Linja Buxhetore],Projektet!C111,Libri[Dalje])</f>
        <v>0</v>
      </c>
      <c r="F111" s="115">
        <f t="shared" si="3"/>
        <v>0</v>
      </c>
    </row>
    <row r="112" spans="1:6" ht="15" customHeight="1" outlineLevel="1">
      <c r="A112" s="2"/>
      <c r="B112" s="114">
        <v>10</v>
      </c>
      <c r="C112" s="103"/>
      <c r="D112" s="104"/>
      <c r="E112" s="105">
        <f>SUMIF(Libri[Linja Buxhetore],Projektet!C112,Libri[Dalje])</f>
        <v>0</v>
      </c>
      <c r="F112" s="115">
        <f t="shared" si="3"/>
        <v>0</v>
      </c>
    </row>
    <row r="113" spans="1:6" ht="15" customHeight="1" outlineLevel="1">
      <c r="A113" s="2"/>
      <c r="B113" s="114">
        <v>11</v>
      </c>
      <c r="C113" s="103"/>
      <c r="D113" s="104"/>
      <c r="E113" s="105">
        <f>SUMIF(Libri[Linja Buxhetore],Projektet!C113,Libri[Dalje])</f>
        <v>0</v>
      </c>
      <c r="F113" s="115">
        <f t="shared" si="3"/>
        <v>0</v>
      </c>
    </row>
    <row r="114" spans="1:6" ht="15" customHeight="1" outlineLevel="1">
      <c r="A114" s="2"/>
      <c r="B114" s="114">
        <v>12</v>
      </c>
      <c r="C114" s="103"/>
      <c r="D114" s="104"/>
      <c r="E114" s="105">
        <f>SUMIF(Libri[Linja Buxhetore],Projektet!C114,Libri[Dalje])</f>
        <v>0</v>
      </c>
      <c r="F114" s="115">
        <f t="shared" si="3"/>
        <v>0</v>
      </c>
    </row>
    <row r="115" spans="1:6" ht="15" customHeight="1" outlineLevel="1">
      <c r="A115" s="2"/>
      <c r="B115" s="114">
        <v>13</v>
      </c>
      <c r="C115" s="103"/>
      <c r="D115" s="104"/>
      <c r="E115" s="105">
        <f>SUMIF(Libri[Linja Buxhetore],Projektet!C115,Libri[Dalje])</f>
        <v>0</v>
      </c>
      <c r="F115" s="115">
        <f t="shared" si="3"/>
        <v>0</v>
      </c>
    </row>
    <row r="116" spans="1:6" ht="15" customHeight="1" outlineLevel="1">
      <c r="A116" s="2"/>
      <c r="B116" s="114">
        <v>14</v>
      </c>
      <c r="C116" s="103"/>
      <c r="D116" s="104"/>
      <c r="E116" s="105">
        <f>SUMIF(Libri[Linja Buxhetore],Projektet!C116,Libri[Dalje])</f>
        <v>0</v>
      </c>
      <c r="F116" s="115">
        <f t="shared" si="3"/>
        <v>0</v>
      </c>
    </row>
    <row r="117" spans="1:6" ht="15" customHeight="1" outlineLevel="1">
      <c r="A117" s="2"/>
      <c r="B117" s="114">
        <v>15</v>
      </c>
      <c r="C117" s="103"/>
      <c r="D117" s="104"/>
      <c r="E117" s="105">
        <f>SUMIF(Libri[Linja Buxhetore],Projektet!C117,Libri[Dalje])</f>
        <v>0</v>
      </c>
      <c r="F117" s="115">
        <f t="shared" si="3"/>
        <v>0</v>
      </c>
    </row>
    <row r="118" spans="1:6" ht="15" customHeight="1" outlineLevel="1">
      <c r="A118" s="2"/>
      <c r="B118" s="114">
        <v>16</v>
      </c>
      <c r="C118" s="103"/>
      <c r="D118" s="104"/>
      <c r="E118" s="105">
        <f>SUMIF(Libri[Linja Buxhetore],Projektet!C118,Libri[Dalje])</f>
        <v>0</v>
      </c>
      <c r="F118" s="115">
        <f t="shared" si="3"/>
        <v>0</v>
      </c>
    </row>
    <row r="119" spans="1:6" ht="15" customHeight="1" outlineLevel="1">
      <c r="A119" s="2"/>
      <c r="B119" s="114">
        <v>17</v>
      </c>
      <c r="C119" s="103"/>
      <c r="D119" s="104"/>
      <c r="E119" s="105">
        <f>SUMIF(Libri[Linja Buxhetore],Projektet!C119,Libri[Dalje])</f>
        <v>0</v>
      </c>
      <c r="F119" s="115">
        <f t="shared" si="3"/>
        <v>0</v>
      </c>
    </row>
    <row r="120" spans="1:6" ht="15" customHeight="1" outlineLevel="1">
      <c r="A120" s="2"/>
      <c r="B120" s="114">
        <v>18</v>
      </c>
      <c r="C120" s="103"/>
      <c r="D120" s="104"/>
      <c r="E120" s="105">
        <f>SUMIF(Libri[Linja Buxhetore],Projektet!C120,Libri[Dalje])</f>
        <v>0</v>
      </c>
      <c r="F120" s="115">
        <f t="shared" si="3"/>
        <v>0</v>
      </c>
    </row>
    <row r="121" spans="1:6" ht="15" customHeight="1" outlineLevel="1">
      <c r="A121" s="2"/>
      <c r="B121" s="114">
        <v>19</v>
      </c>
      <c r="C121" s="103"/>
      <c r="D121" s="104"/>
      <c r="E121" s="105">
        <f>SUMIF(Libri[Linja Buxhetore],Projektet!C121,Libri[Dalje])</f>
        <v>0</v>
      </c>
      <c r="F121" s="115">
        <f t="shared" si="3"/>
        <v>0</v>
      </c>
    </row>
    <row r="122" spans="1:6" ht="15" customHeight="1" outlineLevel="1">
      <c r="A122" s="2"/>
      <c r="B122" s="114">
        <v>20</v>
      </c>
      <c r="C122" s="103"/>
      <c r="D122" s="104"/>
      <c r="E122" s="105">
        <f>SUMIF(Libri[Linja Buxhetore],Projektet!C122,Libri[Dalje])</f>
        <v>0</v>
      </c>
      <c r="F122" s="115">
        <f t="shared" si="3"/>
        <v>0</v>
      </c>
    </row>
    <row r="123" spans="1:6" ht="15" customHeight="1" outlineLevel="1">
      <c r="A123" s="2"/>
      <c r="B123" s="114">
        <v>21</v>
      </c>
      <c r="C123" s="103"/>
      <c r="D123" s="104"/>
      <c r="E123" s="105">
        <f>SUMIF(Libri[Linja Buxhetore],Projektet!C123,Libri[Dalje])</f>
        <v>0</v>
      </c>
      <c r="F123" s="115">
        <f t="shared" si="3"/>
        <v>0</v>
      </c>
    </row>
    <row r="124" spans="1:6" ht="15" customHeight="1" outlineLevel="1">
      <c r="A124" s="2"/>
      <c r="B124" s="114">
        <v>22</v>
      </c>
      <c r="C124" s="103"/>
      <c r="D124" s="104"/>
      <c r="E124" s="105">
        <f>SUMIF(Libri[Linja Buxhetore],Projektet!C124,Libri[Dalje])</f>
        <v>0</v>
      </c>
      <c r="F124" s="115">
        <f t="shared" si="3"/>
        <v>0</v>
      </c>
    </row>
    <row r="125" spans="1:6" ht="15" customHeight="1" outlineLevel="1">
      <c r="A125" s="2"/>
      <c r="B125" s="114">
        <v>23</v>
      </c>
      <c r="C125" s="103"/>
      <c r="D125" s="104"/>
      <c r="E125" s="105">
        <f>SUMIF(Libri[Linja Buxhetore],Projektet!C125,Libri[Dalje])</f>
        <v>0</v>
      </c>
      <c r="F125" s="115">
        <f t="shared" si="3"/>
        <v>0</v>
      </c>
    </row>
    <row r="126" spans="1:6" ht="15" customHeight="1" outlineLevel="1">
      <c r="A126" s="2"/>
      <c r="B126" s="114">
        <v>24</v>
      </c>
      <c r="C126" s="103"/>
      <c r="D126" s="104"/>
      <c r="E126" s="105">
        <f>SUMIF(Libri[Linja Buxhetore],Projektet!C126,Libri[Dalje])</f>
        <v>0</v>
      </c>
      <c r="F126" s="115">
        <f t="shared" si="3"/>
        <v>0</v>
      </c>
    </row>
    <row r="127" spans="1:6" ht="15" customHeight="1" outlineLevel="1">
      <c r="A127" s="2"/>
      <c r="B127" s="114">
        <v>25</v>
      </c>
      <c r="C127" s="103"/>
      <c r="D127" s="104"/>
      <c r="E127" s="105">
        <f>SUMIF(Libri[Linja Buxhetore],Projektet!C127,Libri[Dalje])</f>
        <v>0</v>
      </c>
      <c r="F127" s="115">
        <f t="shared" si="3"/>
        <v>0</v>
      </c>
    </row>
    <row r="128" spans="1:6" ht="15" customHeight="1" outlineLevel="1">
      <c r="A128" s="2"/>
      <c r="B128" s="114">
        <v>26</v>
      </c>
      <c r="C128" s="103"/>
      <c r="D128" s="104"/>
      <c r="E128" s="105">
        <f>SUMIF(Libri[Linja Buxhetore],Projektet!C128,Libri[Dalje])</f>
        <v>0</v>
      </c>
      <c r="F128" s="115">
        <f t="shared" si="3"/>
        <v>0</v>
      </c>
    </row>
    <row r="129" spans="1:6" ht="15" customHeight="1" outlineLevel="1">
      <c r="A129" s="2"/>
      <c r="B129" s="114">
        <v>27</v>
      </c>
      <c r="C129" s="103"/>
      <c r="D129" s="104"/>
      <c r="E129" s="105">
        <f>SUMIF(Libri[Linja Buxhetore],Projektet!C129,Libri[Dalje])</f>
        <v>0</v>
      </c>
      <c r="F129" s="115">
        <f t="shared" si="3"/>
        <v>0</v>
      </c>
    </row>
    <row r="130" spans="1:6" ht="15" customHeight="1" outlineLevel="1">
      <c r="A130" s="2"/>
      <c r="B130" s="114">
        <v>28</v>
      </c>
      <c r="C130" s="106"/>
      <c r="D130" s="107"/>
      <c r="E130" s="108">
        <f>SUMIF(Libri[Linja Buxhetore],Projektet!C130,Libri[Dalje])</f>
        <v>0</v>
      </c>
      <c r="F130" s="115">
        <f t="shared" si="3"/>
        <v>0</v>
      </c>
    </row>
    <row r="131" spans="1:6" ht="15" customHeight="1" outlineLevel="1">
      <c r="A131" s="2"/>
      <c r="B131" s="114">
        <v>29</v>
      </c>
      <c r="C131" s="106"/>
      <c r="D131" s="107"/>
      <c r="E131" s="108">
        <f>SUMIF(Libri[Linja Buxhetore],Projektet!C131,Libri[Dalje])</f>
        <v>0</v>
      </c>
      <c r="F131" s="115">
        <f t="shared" si="3"/>
        <v>0</v>
      </c>
    </row>
    <row r="132" spans="1:6" ht="15" customHeight="1" outlineLevel="1">
      <c r="A132" s="2"/>
      <c r="B132" s="116">
        <v>30</v>
      </c>
      <c r="C132" s="117"/>
      <c r="D132" s="118"/>
      <c r="E132" s="119">
        <f>SUMIF(Libri[Linja Buxhetore],Projektet!C132,Libri[Dalje])</f>
        <v>0</v>
      </c>
      <c r="F132" s="120">
        <f t="shared" si="3"/>
        <v>0</v>
      </c>
    </row>
    <row r="133" spans="1:6" ht="24.95" customHeight="1">
      <c r="A133" s="2"/>
      <c r="B133" s="140" t="s">
        <v>6</v>
      </c>
      <c r="C133" s="141"/>
      <c r="D133" s="142">
        <f>SUM(D103:D132)</f>
        <v>0</v>
      </c>
      <c r="E133" s="142">
        <f>SUM(E103:E132)</f>
        <v>0</v>
      </c>
      <c r="F133" s="153">
        <f>SUM(F103:F132)</f>
        <v>0</v>
      </c>
    </row>
    <row r="134" spans="1:6" s="133" customFormat="1" ht="24.95" customHeight="1">
      <c r="A134" s="2"/>
      <c r="B134" s="129"/>
      <c r="C134" s="130"/>
      <c r="D134" s="131"/>
      <c r="E134" s="131"/>
      <c r="F134" s="132"/>
    </row>
    <row r="135" spans="1:6" ht="22.5" customHeight="1">
      <c r="B135" s="128">
        <f>Raporti!H2</f>
        <v>0</v>
      </c>
      <c r="C135" s="121" t="str">
        <f>Raporti!H1</f>
        <v>PROJECT5</v>
      </c>
      <c r="D135" s="122" t="s">
        <v>9</v>
      </c>
      <c r="E135" s="123" t="s">
        <v>10</v>
      </c>
      <c r="F135" s="124" t="s">
        <v>11</v>
      </c>
    </row>
    <row r="136" spans="1:6" ht="15" customHeight="1" outlineLevel="1">
      <c r="A136" s="2"/>
      <c r="B136" s="109">
        <v>1</v>
      </c>
      <c r="C136" s="110"/>
      <c r="D136" s="111"/>
      <c r="E136" s="112">
        <f>SUMIF(Libri[Linja Buxhetore],Projektet!C136,Libri[Dalje])</f>
        <v>0</v>
      </c>
      <c r="F136" s="113">
        <f t="shared" ref="F136:F169" si="4">D136-E136</f>
        <v>0</v>
      </c>
    </row>
    <row r="137" spans="1:6" ht="15" customHeight="1" outlineLevel="1">
      <c r="A137" s="2"/>
      <c r="B137" s="114">
        <v>2</v>
      </c>
      <c r="C137" s="103"/>
      <c r="D137" s="104"/>
      <c r="E137" s="105">
        <f>SUMIF(Libri[Linja Buxhetore],Projektet!C137,Libri[Dalje])</f>
        <v>0</v>
      </c>
      <c r="F137" s="115">
        <f t="shared" si="4"/>
        <v>0</v>
      </c>
    </row>
    <row r="138" spans="1:6" ht="15" customHeight="1" outlineLevel="1">
      <c r="A138" s="2"/>
      <c r="B138" s="114">
        <v>3</v>
      </c>
      <c r="C138" s="103"/>
      <c r="D138" s="104"/>
      <c r="E138" s="105">
        <f>SUMIF(Libri[Linja Buxhetore],Projektet!C138,Libri[Dalje])</f>
        <v>0</v>
      </c>
      <c r="F138" s="115">
        <f t="shared" si="4"/>
        <v>0</v>
      </c>
    </row>
    <row r="139" spans="1:6" ht="15" customHeight="1" outlineLevel="1">
      <c r="A139" s="2"/>
      <c r="B139" s="114">
        <v>4</v>
      </c>
      <c r="C139" s="103"/>
      <c r="D139" s="104"/>
      <c r="E139" s="105">
        <f>SUMIF(Libri[Linja Buxhetore],Projektet!C139,Libri[Dalje])</f>
        <v>0</v>
      </c>
      <c r="F139" s="115">
        <f t="shared" si="4"/>
        <v>0</v>
      </c>
    </row>
    <row r="140" spans="1:6" ht="15" customHeight="1" outlineLevel="1">
      <c r="A140" s="2"/>
      <c r="B140" s="114">
        <v>5</v>
      </c>
      <c r="C140" s="103"/>
      <c r="D140" s="104"/>
      <c r="E140" s="105">
        <f>SUMIF(Libri[Linja Buxhetore],Projektet!C140,Libri[Dalje])</f>
        <v>0</v>
      </c>
      <c r="F140" s="115">
        <f t="shared" si="4"/>
        <v>0</v>
      </c>
    </row>
    <row r="141" spans="1:6" ht="15" customHeight="1" outlineLevel="1">
      <c r="A141" s="2"/>
      <c r="B141" s="114">
        <v>6</v>
      </c>
      <c r="C141" s="103"/>
      <c r="D141" s="104"/>
      <c r="E141" s="105">
        <f>SUMIF(Libri[Linja Buxhetore],Projektet!C141,Libri[Dalje])</f>
        <v>0</v>
      </c>
      <c r="F141" s="115">
        <f t="shared" si="4"/>
        <v>0</v>
      </c>
    </row>
    <row r="142" spans="1:6" ht="15" customHeight="1" outlineLevel="1">
      <c r="A142" s="2"/>
      <c r="B142" s="114">
        <v>7</v>
      </c>
      <c r="C142" s="103"/>
      <c r="D142" s="104"/>
      <c r="E142" s="105">
        <f>SUMIF(Libri[Linja Buxhetore],Projektet!C142,Libri[Dalje])</f>
        <v>0</v>
      </c>
      <c r="F142" s="115">
        <f t="shared" si="4"/>
        <v>0</v>
      </c>
    </row>
    <row r="143" spans="1:6" ht="15" customHeight="1" outlineLevel="1">
      <c r="A143" s="2"/>
      <c r="B143" s="114">
        <v>8</v>
      </c>
      <c r="C143" s="103"/>
      <c r="D143" s="104"/>
      <c r="E143" s="105">
        <f>SUMIF(Libri[Linja Buxhetore],Projektet!C143,Libri[Dalje])</f>
        <v>0</v>
      </c>
      <c r="F143" s="115">
        <f t="shared" si="4"/>
        <v>0</v>
      </c>
    </row>
    <row r="144" spans="1:6" ht="15" customHeight="1" outlineLevel="1">
      <c r="A144" s="2"/>
      <c r="B144" s="114">
        <v>9</v>
      </c>
      <c r="C144" s="103"/>
      <c r="D144" s="104"/>
      <c r="E144" s="105">
        <f>SUMIF(Libri[Linja Buxhetore],Projektet!C144,Libri[Dalje])</f>
        <v>0</v>
      </c>
      <c r="F144" s="115">
        <f t="shared" si="4"/>
        <v>0</v>
      </c>
    </row>
    <row r="145" spans="1:6" ht="15" customHeight="1" outlineLevel="1">
      <c r="A145" s="2"/>
      <c r="B145" s="114">
        <v>10</v>
      </c>
      <c r="C145" s="103"/>
      <c r="D145" s="104"/>
      <c r="E145" s="105">
        <f>SUMIF(Libri[Linja Buxhetore],Projektet!C145,Libri[Dalje])</f>
        <v>0</v>
      </c>
      <c r="F145" s="115">
        <f t="shared" si="4"/>
        <v>0</v>
      </c>
    </row>
    <row r="146" spans="1:6" ht="15" customHeight="1" outlineLevel="1">
      <c r="A146" s="2"/>
      <c r="B146" s="114">
        <v>11</v>
      </c>
      <c r="C146" s="103"/>
      <c r="D146" s="104"/>
      <c r="E146" s="105">
        <f>SUMIF(Libri[Linja Buxhetore],Projektet!C146,Libri[Dalje])</f>
        <v>0</v>
      </c>
      <c r="F146" s="115">
        <f t="shared" si="4"/>
        <v>0</v>
      </c>
    </row>
    <row r="147" spans="1:6" ht="15" customHeight="1" outlineLevel="1">
      <c r="A147" s="2"/>
      <c r="B147" s="114">
        <v>12</v>
      </c>
      <c r="C147" s="103"/>
      <c r="D147" s="104"/>
      <c r="E147" s="105">
        <f>SUMIF(Libri[Linja Buxhetore],Projektet!C147,Libri[Dalje])</f>
        <v>0</v>
      </c>
      <c r="F147" s="115">
        <f t="shared" si="4"/>
        <v>0</v>
      </c>
    </row>
    <row r="148" spans="1:6" ht="15" customHeight="1" outlineLevel="1">
      <c r="A148" s="2"/>
      <c r="B148" s="114">
        <v>13</v>
      </c>
      <c r="C148" s="103"/>
      <c r="D148" s="104"/>
      <c r="E148" s="105">
        <f>SUMIF(Libri[Linja Buxhetore],Projektet!C148,Libri[Dalje])</f>
        <v>0</v>
      </c>
      <c r="F148" s="115">
        <f t="shared" si="4"/>
        <v>0</v>
      </c>
    </row>
    <row r="149" spans="1:6" ht="15" customHeight="1" outlineLevel="1">
      <c r="A149" s="2"/>
      <c r="B149" s="114">
        <v>14</v>
      </c>
      <c r="C149" s="103"/>
      <c r="D149" s="104"/>
      <c r="E149" s="105">
        <f>SUMIF(Libri[Linja Buxhetore],Projektet!C149,Libri[Dalje])</f>
        <v>0</v>
      </c>
      <c r="F149" s="115">
        <f t="shared" si="4"/>
        <v>0</v>
      </c>
    </row>
    <row r="150" spans="1:6" ht="15" customHeight="1" outlineLevel="1">
      <c r="A150" s="2"/>
      <c r="B150" s="114">
        <v>15</v>
      </c>
      <c r="C150" s="103"/>
      <c r="D150" s="104"/>
      <c r="E150" s="105">
        <f>SUMIF(Libri[Linja Buxhetore],Projektet!C150,Libri[Dalje])</f>
        <v>0</v>
      </c>
      <c r="F150" s="115">
        <f t="shared" si="4"/>
        <v>0</v>
      </c>
    </row>
    <row r="151" spans="1:6" ht="15" customHeight="1" outlineLevel="1">
      <c r="A151" s="2"/>
      <c r="B151" s="114">
        <v>16</v>
      </c>
      <c r="C151" s="103"/>
      <c r="D151" s="104"/>
      <c r="E151" s="105">
        <f>SUMIF(Libri[Linja Buxhetore],Projektet!C151,Libri[Dalje])</f>
        <v>0</v>
      </c>
      <c r="F151" s="115">
        <f t="shared" si="4"/>
        <v>0</v>
      </c>
    </row>
    <row r="152" spans="1:6" ht="15" customHeight="1" outlineLevel="1">
      <c r="A152" s="2"/>
      <c r="B152" s="114">
        <v>17</v>
      </c>
      <c r="C152" s="103"/>
      <c r="D152" s="104"/>
      <c r="E152" s="105">
        <f>SUMIF(Libri[Linja Buxhetore],Projektet!C152,Libri[Dalje])</f>
        <v>0</v>
      </c>
      <c r="F152" s="115">
        <f t="shared" ref="F152:F160" si="5">D152-E152</f>
        <v>0</v>
      </c>
    </row>
    <row r="153" spans="1:6" ht="15" customHeight="1" outlineLevel="1">
      <c r="A153" s="2"/>
      <c r="B153" s="114">
        <v>18</v>
      </c>
      <c r="C153" s="103"/>
      <c r="D153" s="104"/>
      <c r="E153" s="105">
        <f>SUMIF(Libri[Linja Buxhetore],Projektet!C153,Libri[Dalje])</f>
        <v>0</v>
      </c>
      <c r="F153" s="115">
        <f t="shared" si="5"/>
        <v>0</v>
      </c>
    </row>
    <row r="154" spans="1:6" ht="15" customHeight="1" outlineLevel="1">
      <c r="A154" s="2"/>
      <c r="B154" s="114">
        <v>19</v>
      </c>
      <c r="C154" s="103"/>
      <c r="D154" s="104"/>
      <c r="E154" s="105">
        <f>SUMIF(Libri[Linja Buxhetore],Projektet!C154,Libri[Dalje])</f>
        <v>0</v>
      </c>
      <c r="F154" s="115">
        <f t="shared" si="5"/>
        <v>0</v>
      </c>
    </row>
    <row r="155" spans="1:6" ht="15" customHeight="1" outlineLevel="1">
      <c r="A155" s="2"/>
      <c r="B155" s="114">
        <v>20</v>
      </c>
      <c r="C155" s="103"/>
      <c r="D155" s="104"/>
      <c r="E155" s="105">
        <f>SUMIF(Libri[Linja Buxhetore],Projektet!C155,Libri[Dalje])</f>
        <v>0</v>
      </c>
      <c r="F155" s="115">
        <f t="shared" si="5"/>
        <v>0</v>
      </c>
    </row>
    <row r="156" spans="1:6" ht="15" customHeight="1" outlineLevel="1">
      <c r="A156" s="2"/>
      <c r="B156" s="114">
        <v>21</v>
      </c>
      <c r="C156" s="103"/>
      <c r="D156" s="104"/>
      <c r="E156" s="105">
        <f>SUMIF(Libri[Linja Buxhetore],Projektet!C156,Libri[Dalje])</f>
        <v>0</v>
      </c>
      <c r="F156" s="115">
        <f t="shared" si="5"/>
        <v>0</v>
      </c>
    </row>
    <row r="157" spans="1:6" ht="15" customHeight="1" outlineLevel="1">
      <c r="A157" s="2"/>
      <c r="B157" s="114">
        <v>22</v>
      </c>
      <c r="C157" s="103"/>
      <c r="D157" s="104"/>
      <c r="E157" s="105">
        <f>SUMIF(Libri[Linja Buxhetore],Projektet!C157,Libri[Dalje])</f>
        <v>0</v>
      </c>
      <c r="F157" s="115">
        <f t="shared" si="5"/>
        <v>0</v>
      </c>
    </row>
    <row r="158" spans="1:6" ht="15" customHeight="1" outlineLevel="1">
      <c r="A158" s="2"/>
      <c r="B158" s="114">
        <v>23</v>
      </c>
      <c r="C158" s="103"/>
      <c r="D158" s="104"/>
      <c r="E158" s="105">
        <f>SUMIF(Libri[Linja Buxhetore],Projektet!C158,Libri[Dalje])</f>
        <v>0</v>
      </c>
      <c r="F158" s="115">
        <f t="shared" si="5"/>
        <v>0</v>
      </c>
    </row>
    <row r="159" spans="1:6" ht="15" customHeight="1" outlineLevel="1">
      <c r="A159" s="2"/>
      <c r="B159" s="114">
        <v>24</v>
      </c>
      <c r="C159" s="103"/>
      <c r="D159" s="104"/>
      <c r="E159" s="105">
        <f>SUMIF(Libri[Linja Buxhetore],Projektet!C159,Libri[Dalje])</f>
        <v>0</v>
      </c>
      <c r="F159" s="115">
        <f t="shared" si="5"/>
        <v>0</v>
      </c>
    </row>
    <row r="160" spans="1:6" ht="15" customHeight="1" outlineLevel="1">
      <c r="A160" s="2"/>
      <c r="B160" s="114">
        <v>25</v>
      </c>
      <c r="C160" s="103"/>
      <c r="D160" s="104"/>
      <c r="E160" s="105">
        <f>SUMIF(Libri[Linja Buxhetore],Projektet!C160,Libri[Dalje])</f>
        <v>0</v>
      </c>
      <c r="F160" s="115">
        <f t="shared" si="5"/>
        <v>0</v>
      </c>
    </row>
    <row r="161" spans="1:6" ht="15" customHeight="1" outlineLevel="1">
      <c r="A161" s="2"/>
      <c r="B161" s="114">
        <v>26</v>
      </c>
      <c r="C161" s="103"/>
      <c r="D161" s="104"/>
      <c r="E161" s="105">
        <f>SUMIF(Libri[Linja Buxhetore],Projektet!C161,Libri[Dalje])</f>
        <v>0</v>
      </c>
      <c r="F161" s="115">
        <f t="shared" si="4"/>
        <v>0</v>
      </c>
    </row>
    <row r="162" spans="1:6" ht="15" customHeight="1" outlineLevel="1">
      <c r="A162" s="2"/>
      <c r="B162" s="114">
        <v>27</v>
      </c>
      <c r="C162" s="103"/>
      <c r="D162" s="104"/>
      <c r="E162" s="105">
        <f>SUMIF(Libri[Linja Buxhetore],Projektet!C162,Libri[Dalje])</f>
        <v>0</v>
      </c>
      <c r="F162" s="115">
        <f t="shared" si="4"/>
        <v>0</v>
      </c>
    </row>
    <row r="163" spans="1:6" ht="15" customHeight="1" outlineLevel="1">
      <c r="A163" s="2"/>
      <c r="B163" s="114">
        <v>28</v>
      </c>
      <c r="C163" s="106"/>
      <c r="D163" s="107"/>
      <c r="E163" s="108">
        <f>SUMIF(Libri[Linja Buxhetore],Projektet!C163,Libri[Dalje])</f>
        <v>0</v>
      </c>
      <c r="F163" s="115">
        <f t="shared" si="4"/>
        <v>0</v>
      </c>
    </row>
    <row r="164" spans="1:6" ht="15" customHeight="1" outlineLevel="1">
      <c r="A164" s="2"/>
      <c r="B164" s="114">
        <v>29</v>
      </c>
      <c r="C164" s="106"/>
      <c r="D164" s="107"/>
      <c r="E164" s="108">
        <f>SUMIF(Libri[Linja Buxhetore],Projektet!C164,Libri[Dalje])</f>
        <v>0</v>
      </c>
      <c r="F164" s="115">
        <f t="shared" si="4"/>
        <v>0</v>
      </c>
    </row>
    <row r="165" spans="1:6" ht="15" customHeight="1" outlineLevel="1">
      <c r="A165" s="2"/>
      <c r="B165" s="116">
        <v>30</v>
      </c>
      <c r="C165" s="117" t="s">
        <v>4</v>
      </c>
      <c r="D165" s="118"/>
      <c r="E165" s="119">
        <f>SUMIF(Libri[Linja Buxhetore],Projektet!C165,Libri[Dalje])</f>
        <v>0</v>
      </c>
      <c r="F165" s="120">
        <f t="shared" si="4"/>
        <v>0</v>
      </c>
    </row>
    <row r="166" spans="1:6" ht="24.95" customHeight="1">
      <c r="A166" s="2"/>
      <c r="B166" s="140" t="s">
        <v>12</v>
      </c>
      <c r="C166" s="141"/>
      <c r="D166" s="142">
        <f>SUM(D136:D165)</f>
        <v>0</v>
      </c>
      <c r="E166" s="142">
        <f t="shared" ref="E166:F166" si="6">SUM(E136:E165)</f>
        <v>0</v>
      </c>
      <c r="F166" s="152">
        <f t="shared" si="6"/>
        <v>0</v>
      </c>
    </row>
    <row r="167" spans="1:6" ht="27.2" customHeight="1">
      <c r="A167" s="2"/>
      <c r="B167" s="135"/>
      <c r="C167" s="11"/>
      <c r="D167" s="101"/>
      <c r="E167" s="102"/>
      <c r="F167" s="132"/>
    </row>
    <row r="168" spans="1:6" ht="24.95" customHeight="1">
      <c r="B168" s="128">
        <f>Raporti!I2</f>
        <v>0</v>
      </c>
      <c r="C168" s="121" t="str">
        <f>Raporti!I1</f>
        <v>PROJECT6</v>
      </c>
      <c r="D168" s="122" t="s">
        <v>9</v>
      </c>
      <c r="E168" s="123" t="s">
        <v>10</v>
      </c>
      <c r="F168" s="124" t="s">
        <v>11</v>
      </c>
    </row>
    <row r="169" spans="1:6" ht="15" customHeight="1" outlineLevel="1">
      <c r="A169" s="2"/>
      <c r="B169" s="109">
        <v>1</v>
      </c>
      <c r="C169" s="110"/>
      <c r="D169" s="111"/>
      <c r="E169" s="112">
        <f>SUMIF(Libri[Linja Buxhetore],Projektet!C169,Libri[Dalje])</f>
        <v>0</v>
      </c>
      <c r="F169" s="113">
        <f t="shared" si="4"/>
        <v>0</v>
      </c>
    </row>
    <row r="170" spans="1:6" ht="15" customHeight="1" outlineLevel="1">
      <c r="A170" s="2"/>
      <c r="B170" s="114">
        <v>2</v>
      </c>
      <c r="C170" s="103"/>
      <c r="D170" s="104"/>
      <c r="E170" s="105">
        <f>SUMIF(Libri[Linja Buxhetore],Projektet!C170,Libri[Dalje])</f>
        <v>0</v>
      </c>
      <c r="F170" s="115">
        <f t="shared" ref="F170:F198" si="7">D170-E170</f>
        <v>0</v>
      </c>
    </row>
    <row r="171" spans="1:6" ht="15" customHeight="1" outlineLevel="1">
      <c r="A171" s="2"/>
      <c r="B171" s="114">
        <v>3</v>
      </c>
      <c r="C171" s="103"/>
      <c r="D171" s="104"/>
      <c r="E171" s="105">
        <f>SUMIF(Libri[Linja Buxhetore],Projektet!C171,Libri[Dalje])</f>
        <v>0</v>
      </c>
      <c r="F171" s="115">
        <f t="shared" si="7"/>
        <v>0</v>
      </c>
    </row>
    <row r="172" spans="1:6" ht="15" customHeight="1" outlineLevel="1">
      <c r="A172" s="2"/>
      <c r="B172" s="114">
        <v>4</v>
      </c>
      <c r="C172" s="103"/>
      <c r="D172" s="104"/>
      <c r="E172" s="105">
        <f>SUMIF(Libri[Linja Buxhetore],Projektet!C172,Libri[Dalje])</f>
        <v>0</v>
      </c>
      <c r="F172" s="115">
        <f t="shared" si="7"/>
        <v>0</v>
      </c>
    </row>
    <row r="173" spans="1:6" ht="15" customHeight="1" outlineLevel="1">
      <c r="A173" s="2"/>
      <c r="B173" s="114">
        <v>5</v>
      </c>
      <c r="C173" s="103"/>
      <c r="D173" s="104"/>
      <c r="E173" s="105">
        <f>SUMIF(Libri[Linja Buxhetore],Projektet!C173,Libri[Dalje])</f>
        <v>0</v>
      </c>
      <c r="F173" s="115">
        <f t="shared" si="7"/>
        <v>0</v>
      </c>
    </row>
    <row r="174" spans="1:6" ht="15" customHeight="1" outlineLevel="1">
      <c r="A174" s="2"/>
      <c r="B174" s="114">
        <v>6</v>
      </c>
      <c r="C174" s="103"/>
      <c r="D174" s="104"/>
      <c r="E174" s="105">
        <f>SUMIF(Libri[Linja Buxhetore],Projektet!C174,Libri[Dalje])</f>
        <v>0</v>
      </c>
      <c r="F174" s="115">
        <f t="shared" si="7"/>
        <v>0</v>
      </c>
    </row>
    <row r="175" spans="1:6" ht="15" customHeight="1" outlineLevel="1">
      <c r="A175" s="2"/>
      <c r="B175" s="114">
        <v>7</v>
      </c>
      <c r="C175" s="103"/>
      <c r="D175" s="104"/>
      <c r="E175" s="105">
        <f>SUMIF(Libri[Linja Buxhetore],Projektet!C175,Libri[Dalje])</f>
        <v>0</v>
      </c>
      <c r="F175" s="115">
        <f t="shared" si="7"/>
        <v>0</v>
      </c>
    </row>
    <row r="176" spans="1:6" ht="15" customHeight="1" outlineLevel="1">
      <c r="A176" s="2"/>
      <c r="B176" s="114">
        <v>8</v>
      </c>
      <c r="C176" s="103"/>
      <c r="D176" s="104"/>
      <c r="E176" s="105">
        <f>SUMIF(Libri[Linja Buxhetore],Projektet!C176,Libri[Dalje])</f>
        <v>0</v>
      </c>
      <c r="F176" s="115">
        <f t="shared" si="7"/>
        <v>0</v>
      </c>
    </row>
    <row r="177" spans="1:6" ht="15" customHeight="1" outlineLevel="1">
      <c r="A177" s="2"/>
      <c r="B177" s="114">
        <v>9</v>
      </c>
      <c r="C177" s="103"/>
      <c r="D177" s="104"/>
      <c r="E177" s="105">
        <f>SUMIF(Libri[Linja Buxhetore],Projektet!C177,Libri[Dalje])</f>
        <v>0</v>
      </c>
      <c r="F177" s="115">
        <f t="shared" si="7"/>
        <v>0</v>
      </c>
    </row>
    <row r="178" spans="1:6" ht="15" customHeight="1" outlineLevel="1">
      <c r="A178" s="2"/>
      <c r="B178" s="114">
        <v>10</v>
      </c>
      <c r="C178" s="103"/>
      <c r="D178" s="104"/>
      <c r="E178" s="105">
        <f>SUMIF(Libri[Linja Buxhetore],Projektet!C178,Libri[Dalje])</f>
        <v>0</v>
      </c>
      <c r="F178" s="115">
        <f t="shared" si="7"/>
        <v>0</v>
      </c>
    </row>
    <row r="179" spans="1:6" ht="15" customHeight="1" outlineLevel="1">
      <c r="A179" s="2"/>
      <c r="B179" s="114">
        <v>11</v>
      </c>
      <c r="C179" s="103"/>
      <c r="D179" s="104"/>
      <c r="E179" s="105">
        <f>SUMIF(Libri[Linja Buxhetore],Projektet!C179,Libri[Dalje])</f>
        <v>0</v>
      </c>
      <c r="F179" s="115">
        <f t="shared" si="7"/>
        <v>0</v>
      </c>
    </row>
    <row r="180" spans="1:6" ht="15" customHeight="1" outlineLevel="1">
      <c r="A180" s="2"/>
      <c r="B180" s="114">
        <v>12</v>
      </c>
      <c r="C180" s="103"/>
      <c r="D180" s="104"/>
      <c r="E180" s="105">
        <f>SUMIF(Libri[Linja Buxhetore],Projektet!C180,Libri[Dalje])</f>
        <v>0</v>
      </c>
      <c r="F180" s="115">
        <f t="shared" si="7"/>
        <v>0</v>
      </c>
    </row>
    <row r="181" spans="1:6" ht="15" customHeight="1" outlineLevel="1">
      <c r="A181" s="2"/>
      <c r="B181" s="114">
        <v>13</v>
      </c>
      <c r="C181" s="103"/>
      <c r="D181" s="104"/>
      <c r="E181" s="105">
        <f>SUMIF(Libri[Linja Buxhetore],Projektet!C181,Libri[Dalje])</f>
        <v>0</v>
      </c>
      <c r="F181" s="115">
        <f t="shared" si="7"/>
        <v>0</v>
      </c>
    </row>
    <row r="182" spans="1:6" ht="15" customHeight="1" outlineLevel="1">
      <c r="A182" s="2"/>
      <c r="B182" s="114">
        <v>14</v>
      </c>
      <c r="C182" s="103"/>
      <c r="D182" s="104"/>
      <c r="E182" s="105">
        <f>SUMIF(Libri[Linja Buxhetore],Projektet!C182,Libri[Dalje])</f>
        <v>0</v>
      </c>
      <c r="F182" s="115">
        <f t="shared" si="7"/>
        <v>0</v>
      </c>
    </row>
    <row r="183" spans="1:6" ht="15" customHeight="1" outlineLevel="1">
      <c r="A183" s="2"/>
      <c r="B183" s="114">
        <v>15</v>
      </c>
      <c r="C183" s="103"/>
      <c r="D183" s="104"/>
      <c r="E183" s="105">
        <f>SUMIF(Libri[Linja Buxhetore],Projektet!C183,Libri[Dalje])</f>
        <v>0</v>
      </c>
      <c r="F183" s="115">
        <f t="shared" si="7"/>
        <v>0</v>
      </c>
    </row>
    <row r="184" spans="1:6" ht="15" customHeight="1" outlineLevel="1">
      <c r="A184" s="2"/>
      <c r="B184" s="114">
        <v>16</v>
      </c>
      <c r="C184" s="103"/>
      <c r="D184" s="104"/>
      <c r="E184" s="105">
        <f>SUMIF(Libri[Linja Buxhetore],Projektet!C184,Libri[Dalje])</f>
        <v>0</v>
      </c>
      <c r="F184" s="115">
        <f t="shared" si="7"/>
        <v>0</v>
      </c>
    </row>
    <row r="185" spans="1:6" ht="15" customHeight="1" outlineLevel="1">
      <c r="A185" s="2"/>
      <c r="B185" s="114">
        <v>17</v>
      </c>
      <c r="C185" s="103"/>
      <c r="D185" s="104"/>
      <c r="E185" s="105">
        <f>SUMIF(Libri[Linja Buxhetore],Projektet!C185,Libri[Dalje])</f>
        <v>0</v>
      </c>
      <c r="F185" s="115">
        <f t="shared" si="7"/>
        <v>0</v>
      </c>
    </row>
    <row r="186" spans="1:6" ht="15" customHeight="1" outlineLevel="1">
      <c r="A186" s="2"/>
      <c r="B186" s="114">
        <v>18</v>
      </c>
      <c r="C186" s="103"/>
      <c r="D186" s="104"/>
      <c r="E186" s="105">
        <f>SUMIF(Libri[Linja Buxhetore],Projektet!C186,Libri[Dalje])</f>
        <v>0</v>
      </c>
      <c r="F186" s="115">
        <f t="shared" si="7"/>
        <v>0</v>
      </c>
    </row>
    <row r="187" spans="1:6" ht="15" customHeight="1" outlineLevel="1">
      <c r="A187" s="2"/>
      <c r="B187" s="114">
        <v>19</v>
      </c>
      <c r="C187" s="103"/>
      <c r="D187" s="104"/>
      <c r="E187" s="105">
        <f>SUMIF(Libri[Linja Buxhetore],Projektet!C187,Libri[Dalje])</f>
        <v>0</v>
      </c>
      <c r="F187" s="115">
        <f t="shared" si="7"/>
        <v>0</v>
      </c>
    </row>
    <row r="188" spans="1:6" ht="15" customHeight="1" outlineLevel="1">
      <c r="A188" s="2"/>
      <c r="B188" s="114">
        <v>20</v>
      </c>
      <c r="C188" s="103"/>
      <c r="D188" s="104"/>
      <c r="E188" s="105">
        <f>SUMIF(Libri[Linja Buxhetore],Projektet!C188,Libri[Dalje])</f>
        <v>0</v>
      </c>
      <c r="F188" s="115">
        <f t="shared" si="7"/>
        <v>0</v>
      </c>
    </row>
    <row r="189" spans="1:6" ht="15" customHeight="1" outlineLevel="1">
      <c r="A189" s="2"/>
      <c r="B189" s="114">
        <v>21</v>
      </c>
      <c r="C189" s="103"/>
      <c r="D189" s="104"/>
      <c r="E189" s="105">
        <f>SUMIF(Libri[Linja Buxhetore],Projektet!C189,Libri[Dalje])</f>
        <v>0</v>
      </c>
      <c r="F189" s="115">
        <f t="shared" si="7"/>
        <v>0</v>
      </c>
    </row>
    <row r="190" spans="1:6" ht="15" customHeight="1" outlineLevel="1">
      <c r="A190" s="2"/>
      <c r="B190" s="114">
        <v>22</v>
      </c>
      <c r="C190" s="103"/>
      <c r="D190" s="104"/>
      <c r="E190" s="105">
        <f>SUMIF(Libri[Linja Buxhetore],Projektet!C190,Libri[Dalje])</f>
        <v>0</v>
      </c>
      <c r="F190" s="115">
        <f t="shared" si="7"/>
        <v>0</v>
      </c>
    </row>
    <row r="191" spans="1:6" ht="15" customHeight="1" outlineLevel="1">
      <c r="A191" s="2"/>
      <c r="B191" s="114">
        <v>23</v>
      </c>
      <c r="C191" s="103"/>
      <c r="D191" s="104"/>
      <c r="E191" s="105">
        <f>SUMIF(Libri[Linja Buxhetore],Projektet!C191,Libri[Dalje])</f>
        <v>0</v>
      </c>
      <c r="F191" s="115">
        <f t="shared" si="7"/>
        <v>0</v>
      </c>
    </row>
    <row r="192" spans="1:6" ht="15" customHeight="1" outlineLevel="1">
      <c r="A192" s="2"/>
      <c r="B192" s="114">
        <v>24</v>
      </c>
      <c r="C192" s="103"/>
      <c r="D192" s="104"/>
      <c r="E192" s="105">
        <f>SUMIF(Libri[Linja Buxhetore],Projektet!C192,Libri[Dalje])</f>
        <v>0</v>
      </c>
      <c r="F192" s="115">
        <f t="shared" si="7"/>
        <v>0</v>
      </c>
    </row>
    <row r="193" spans="1:6" ht="15" customHeight="1" outlineLevel="1">
      <c r="A193" s="2"/>
      <c r="B193" s="114">
        <v>25</v>
      </c>
      <c r="C193" s="103"/>
      <c r="D193" s="104"/>
      <c r="E193" s="105">
        <f>SUMIF(Libri[Linja Buxhetore],Projektet!C193,Libri[Dalje])</f>
        <v>0</v>
      </c>
      <c r="F193" s="115">
        <f t="shared" si="7"/>
        <v>0</v>
      </c>
    </row>
    <row r="194" spans="1:6" ht="15" customHeight="1" outlineLevel="1">
      <c r="A194" s="2"/>
      <c r="B194" s="114">
        <v>26</v>
      </c>
      <c r="C194" s="103"/>
      <c r="D194" s="104"/>
      <c r="E194" s="105">
        <f>SUMIF(Libri[Linja Buxhetore],Projektet!C194,Libri[Dalje])</f>
        <v>0</v>
      </c>
      <c r="F194" s="115">
        <f t="shared" si="7"/>
        <v>0</v>
      </c>
    </row>
    <row r="195" spans="1:6" ht="15" customHeight="1" outlineLevel="1">
      <c r="A195" s="2"/>
      <c r="B195" s="114">
        <v>27</v>
      </c>
      <c r="C195" s="103"/>
      <c r="D195" s="104"/>
      <c r="E195" s="105">
        <f>SUMIF(Libri[Linja Buxhetore],Projektet!C195,Libri[Dalje])</f>
        <v>0</v>
      </c>
      <c r="F195" s="115">
        <f t="shared" si="7"/>
        <v>0</v>
      </c>
    </row>
    <row r="196" spans="1:6" ht="15" customHeight="1" outlineLevel="1">
      <c r="A196" s="2"/>
      <c r="B196" s="114">
        <v>28</v>
      </c>
      <c r="C196" s="106"/>
      <c r="D196" s="107"/>
      <c r="E196" s="108">
        <f>SUMIF(Libri[Linja Buxhetore],Projektet!C196,Libri[Dalje])</f>
        <v>0</v>
      </c>
      <c r="F196" s="115">
        <f t="shared" si="7"/>
        <v>0</v>
      </c>
    </row>
    <row r="197" spans="1:6" ht="15" customHeight="1" outlineLevel="1">
      <c r="A197" s="2"/>
      <c r="B197" s="114">
        <v>29</v>
      </c>
      <c r="C197" s="106"/>
      <c r="D197" s="107"/>
      <c r="E197" s="108">
        <f>SUMIF(Libri[Linja Buxhetore],Projektet!C197,Libri[Dalje])</f>
        <v>0</v>
      </c>
      <c r="F197" s="115">
        <f t="shared" si="7"/>
        <v>0</v>
      </c>
    </row>
    <row r="198" spans="1:6" ht="15" customHeight="1" outlineLevel="1">
      <c r="A198" s="2"/>
      <c r="B198" s="116">
        <v>30</v>
      </c>
      <c r="C198" s="117"/>
      <c r="D198" s="118"/>
      <c r="E198" s="119">
        <f>SUMIF(Libri[Linja Buxhetore],Projektet!C198,Libri[Dalje])</f>
        <v>0</v>
      </c>
      <c r="F198" s="120">
        <f t="shared" si="7"/>
        <v>0</v>
      </c>
    </row>
    <row r="199" spans="1:6" ht="24.95" customHeight="1">
      <c r="A199" s="2"/>
      <c r="B199" s="140" t="s">
        <v>6</v>
      </c>
      <c r="C199" s="141"/>
      <c r="D199" s="142">
        <f>SUM(D169:D198)</f>
        <v>0</v>
      </c>
      <c r="E199" s="142">
        <f>SUM(E169:E198)</f>
        <v>0</v>
      </c>
      <c r="F199" s="142">
        <f>SUM(F169:F198)</f>
        <v>0</v>
      </c>
    </row>
    <row r="200" spans="1:6" s="136" customFormat="1" ht="24.95" customHeight="1">
      <c r="A200" s="2"/>
      <c r="B200" s="129"/>
      <c r="C200" s="130"/>
      <c r="D200" s="131"/>
      <c r="E200" s="131"/>
      <c r="F200" s="131"/>
    </row>
    <row r="201" spans="1:6" ht="22.5" customHeight="1">
      <c r="B201" s="143">
        <f>Raporti!J2</f>
        <v>0</v>
      </c>
      <c r="C201" s="144" t="str">
        <f>Raporti!J1</f>
        <v>PROJECT7</v>
      </c>
      <c r="D201" s="122" t="s">
        <v>9</v>
      </c>
      <c r="E201" s="123" t="s">
        <v>10</v>
      </c>
      <c r="F201" s="124" t="s">
        <v>11</v>
      </c>
    </row>
    <row r="202" spans="1:6" ht="15" customHeight="1" outlineLevel="1">
      <c r="A202" s="2"/>
      <c r="B202" s="109">
        <v>1</v>
      </c>
      <c r="C202" s="110"/>
      <c r="D202" s="111"/>
      <c r="E202" s="112">
        <f>SUMIF(Libri[Linja Buxhetore],Projektet!C202,Libri[Dalje])</f>
        <v>0</v>
      </c>
      <c r="F202" s="113">
        <f t="shared" ref="F202:F231" si="8">D202-E202</f>
        <v>0</v>
      </c>
    </row>
    <row r="203" spans="1:6" ht="15" customHeight="1" outlineLevel="1">
      <c r="A203" s="2"/>
      <c r="B203" s="114">
        <v>2</v>
      </c>
      <c r="C203" s="103"/>
      <c r="D203" s="104"/>
      <c r="E203" s="105">
        <f>SUMIF(Libri[Linja Buxhetore],Projektet!C203,Libri[Dalje])</f>
        <v>0</v>
      </c>
      <c r="F203" s="115">
        <f t="shared" si="8"/>
        <v>0</v>
      </c>
    </row>
    <row r="204" spans="1:6" ht="15" customHeight="1" outlineLevel="1">
      <c r="A204" s="2"/>
      <c r="B204" s="114">
        <v>3</v>
      </c>
      <c r="C204" s="103"/>
      <c r="D204" s="104"/>
      <c r="E204" s="105">
        <f>SUMIF(Libri[Linja Buxhetore],Projektet!C204,Libri[Dalje])</f>
        <v>0</v>
      </c>
      <c r="F204" s="115">
        <f t="shared" si="8"/>
        <v>0</v>
      </c>
    </row>
    <row r="205" spans="1:6" ht="15" customHeight="1" outlineLevel="1">
      <c r="A205" s="2"/>
      <c r="B205" s="114">
        <v>4</v>
      </c>
      <c r="C205" s="103"/>
      <c r="D205" s="104"/>
      <c r="E205" s="105">
        <f>SUMIF(Libri[Linja Buxhetore],Projektet!C205,Libri[Dalje])</f>
        <v>0</v>
      </c>
      <c r="F205" s="115">
        <f t="shared" si="8"/>
        <v>0</v>
      </c>
    </row>
    <row r="206" spans="1:6" ht="15" customHeight="1" outlineLevel="1">
      <c r="A206" s="2"/>
      <c r="B206" s="114">
        <v>5</v>
      </c>
      <c r="C206" s="103"/>
      <c r="D206" s="104"/>
      <c r="E206" s="105">
        <f>SUMIF(Libri[Linja Buxhetore],Projektet!C206,Libri[Dalje])</f>
        <v>0</v>
      </c>
      <c r="F206" s="115">
        <f t="shared" si="8"/>
        <v>0</v>
      </c>
    </row>
    <row r="207" spans="1:6" ht="15" customHeight="1" outlineLevel="1">
      <c r="A207" s="2"/>
      <c r="B207" s="114">
        <v>6</v>
      </c>
      <c r="C207" s="103"/>
      <c r="D207" s="104"/>
      <c r="E207" s="105">
        <f>SUMIF(Libri[Linja Buxhetore],Projektet!C207,Libri[Dalje])</f>
        <v>0</v>
      </c>
      <c r="F207" s="115">
        <f t="shared" si="8"/>
        <v>0</v>
      </c>
    </row>
    <row r="208" spans="1:6" ht="15" customHeight="1" outlineLevel="1">
      <c r="A208" s="2"/>
      <c r="B208" s="114">
        <v>7</v>
      </c>
      <c r="C208" s="103"/>
      <c r="D208" s="104"/>
      <c r="E208" s="105">
        <f>SUMIF(Libri[Linja Buxhetore],Projektet!C208,Libri[Dalje])</f>
        <v>0</v>
      </c>
      <c r="F208" s="115">
        <f t="shared" si="8"/>
        <v>0</v>
      </c>
    </row>
    <row r="209" spans="1:6" ht="15" customHeight="1" outlineLevel="1">
      <c r="A209" s="2"/>
      <c r="B209" s="114">
        <v>8</v>
      </c>
      <c r="C209" s="103"/>
      <c r="D209" s="104"/>
      <c r="E209" s="105">
        <f>SUMIF(Libri[Linja Buxhetore],Projektet!C209,Libri[Dalje])</f>
        <v>0</v>
      </c>
      <c r="F209" s="115">
        <f t="shared" si="8"/>
        <v>0</v>
      </c>
    </row>
    <row r="210" spans="1:6" ht="15" customHeight="1" outlineLevel="1">
      <c r="A210" s="2"/>
      <c r="B210" s="114">
        <v>9</v>
      </c>
      <c r="C210" s="103"/>
      <c r="D210" s="104"/>
      <c r="E210" s="105">
        <f>SUMIF(Libri[Linja Buxhetore],Projektet!C210,Libri[Dalje])</f>
        <v>0</v>
      </c>
      <c r="F210" s="115">
        <f t="shared" si="8"/>
        <v>0</v>
      </c>
    </row>
    <row r="211" spans="1:6" ht="15" customHeight="1" outlineLevel="1">
      <c r="A211" s="2"/>
      <c r="B211" s="114">
        <v>10</v>
      </c>
      <c r="C211" s="103"/>
      <c r="D211" s="104"/>
      <c r="E211" s="105">
        <f>SUMIF(Libri[Linja Buxhetore],Projektet!C211,Libri[Dalje])</f>
        <v>0</v>
      </c>
      <c r="F211" s="115">
        <f t="shared" si="8"/>
        <v>0</v>
      </c>
    </row>
    <row r="212" spans="1:6" ht="15" customHeight="1" outlineLevel="1">
      <c r="A212" s="2"/>
      <c r="B212" s="114">
        <v>11</v>
      </c>
      <c r="C212" s="103"/>
      <c r="D212" s="104"/>
      <c r="E212" s="105">
        <f>SUMIF(Libri[Linja Buxhetore],Projektet!C212,Libri[Dalje])</f>
        <v>0</v>
      </c>
      <c r="F212" s="115">
        <f t="shared" si="8"/>
        <v>0</v>
      </c>
    </row>
    <row r="213" spans="1:6" ht="15" customHeight="1" outlineLevel="1">
      <c r="A213" s="2"/>
      <c r="B213" s="114">
        <v>12</v>
      </c>
      <c r="C213" s="103"/>
      <c r="D213" s="104"/>
      <c r="E213" s="105">
        <f>SUMIF(Libri[Linja Buxhetore],Projektet!C213,Libri[Dalje])</f>
        <v>0</v>
      </c>
      <c r="F213" s="115">
        <f t="shared" si="8"/>
        <v>0</v>
      </c>
    </row>
    <row r="214" spans="1:6" ht="15" customHeight="1" outlineLevel="1">
      <c r="A214" s="2"/>
      <c r="B214" s="114">
        <v>13</v>
      </c>
      <c r="C214" s="103"/>
      <c r="D214" s="104"/>
      <c r="E214" s="105">
        <f>SUMIF(Libri[Linja Buxhetore],Projektet!C214,Libri[Dalje])</f>
        <v>0</v>
      </c>
      <c r="F214" s="115">
        <f t="shared" si="8"/>
        <v>0</v>
      </c>
    </row>
    <row r="215" spans="1:6" ht="15" customHeight="1" outlineLevel="1">
      <c r="A215" s="2"/>
      <c r="B215" s="114">
        <v>14</v>
      </c>
      <c r="C215" s="103"/>
      <c r="D215" s="104"/>
      <c r="E215" s="105">
        <f>SUMIF(Libri[Linja Buxhetore],Projektet!C215,Libri[Dalje])</f>
        <v>0</v>
      </c>
      <c r="F215" s="115">
        <f t="shared" si="8"/>
        <v>0</v>
      </c>
    </row>
    <row r="216" spans="1:6" ht="15" customHeight="1" outlineLevel="1">
      <c r="A216" s="2"/>
      <c r="B216" s="114">
        <v>15</v>
      </c>
      <c r="C216" s="103"/>
      <c r="D216" s="104"/>
      <c r="E216" s="105">
        <f>SUMIF(Libri[Linja Buxhetore],Projektet!C216,Libri[Dalje])</f>
        <v>0</v>
      </c>
      <c r="F216" s="115">
        <f t="shared" si="8"/>
        <v>0</v>
      </c>
    </row>
    <row r="217" spans="1:6" ht="15" customHeight="1" outlineLevel="1">
      <c r="A217" s="2"/>
      <c r="B217" s="114">
        <v>16</v>
      </c>
      <c r="C217" s="103"/>
      <c r="D217" s="104"/>
      <c r="E217" s="105">
        <f>SUMIF(Libri[Linja Buxhetore],Projektet!C217,Libri[Dalje])</f>
        <v>0</v>
      </c>
      <c r="F217" s="115">
        <f t="shared" si="8"/>
        <v>0</v>
      </c>
    </row>
    <row r="218" spans="1:6" ht="15" customHeight="1" outlineLevel="1">
      <c r="A218" s="2"/>
      <c r="B218" s="114">
        <v>17</v>
      </c>
      <c r="C218" s="103"/>
      <c r="D218" s="104"/>
      <c r="E218" s="105">
        <f>SUMIF(Libri[Linja Buxhetore],Projektet!C218,Libri[Dalje])</f>
        <v>0</v>
      </c>
      <c r="F218" s="115">
        <f t="shared" si="8"/>
        <v>0</v>
      </c>
    </row>
    <row r="219" spans="1:6" ht="15" customHeight="1" outlineLevel="1">
      <c r="A219" s="2"/>
      <c r="B219" s="114">
        <v>18</v>
      </c>
      <c r="C219" s="103"/>
      <c r="D219" s="104"/>
      <c r="E219" s="105">
        <f>SUMIF(Libri[Linja Buxhetore],Projektet!C219,Libri[Dalje])</f>
        <v>0</v>
      </c>
      <c r="F219" s="115">
        <f t="shared" si="8"/>
        <v>0</v>
      </c>
    </row>
    <row r="220" spans="1:6" ht="15" customHeight="1" outlineLevel="1">
      <c r="A220" s="2"/>
      <c r="B220" s="114">
        <v>19</v>
      </c>
      <c r="C220" s="103"/>
      <c r="D220" s="104"/>
      <c r="E220" s="105">
        <f>SUMIF(Libri[Linja Buxhetore],Projektet!C220,Libri[Dalje])</f>
        <v>0</v>
      </c>
      <c r="F220" s="115">
        <f t="shared" si="8"/>
        <v>0</v>
      </c>
    </row>
    <row r="221" spans="1:6" ht="15" customHeight="1" outlineLevel="1">
      <c r="A221" s="2"/>
      <c r="B221" s="114">
        <v>20</v>
      </c>
      <c r="C221" s="103"/>
      <c r="D221" s="104"/>
      <c r="E221" s="105">
        <f>SUMIF(Libri[Linja Buxhetore],Projektet!C221,Libri[Dalje])</f>
        <v>0</v>
      </c>
      <c r="F221" s="115">
        <f t="shared" si="8"/>
        <v>0</v>
      </c>
    </row>
    <row r="222" spans="1:6" ht="15" customHeight="1" outlineLevel="1">
      <c r="A222" s="2"/>
      <c r="B222" s="114">
        <v>21</v>
      </c>
      <c r="C222" s="103"/>
      <c r="D222" s="104"/>
      <c r="E222" s="105">
        <f>SUMIF(Libri[Linja Buxhetore],Projektet!C222,Libri[Dalje])</f>
        <v>0</v>
      </c>
      <c r="F222" s="115">
        <f t="shared" si="8"/>
        <v>0</v>
      </c>
    </row>
    <row r="223" spans="1:6" ht="15" customHeight="1" outlineLevel="1">
      <c r="A223" s="2"/>
      <c r="B223" s="114">
        <v>22</v>
      </c>
      <c r="C223" s="103"/>
      <c r="D223" s="104"/>
      <c r="E223" s="105">
        <f>SUMIF(Libri[Linja Buxhetore],Projektet!C223,Libri[Dalje])</f>
        <v>0</v>
      </c>
      <c r="F223" s="115">
        <f t="shared" si="8"/>
        <v>0</v>
      </c>
    </row>
    <row r="224" spans="1:6" ht="15" customHeight="1" outlineLevel="1">
      <c r="A224" s="2"/>
      <c r="B224" s="114">
        <v>23</v>
      </c>
      <c r="C224" s="103"/>
      <c r="D224" s="104"/>
      <c r="E224" s="105">
        <f>SUMIF(Libri[Linja Buxhetore],Projektet!C224,Libri[Dalje])</f>
        <v>0</v>
      </c>
      <c r="F224" s="115">
        <f t="shared" si="8"/>
        <v>0</v>
      </c>
    </row>
    <row r="225" spans="1:6" ht="15" customHeight="1" outlineLevel="1">
      <c r="A225" s="2"/>
      <c r="B225" s="114">
        <v>24</v>
      </c>
      <c r="C225" s="103"/>
      <c r="D225" s="104"/>
      <c r="E225" s="105">
        <f>SUMIF(Libri[Linja Buxhetore],Projektet!C225,Libri[Dalje])</f>
        <v>0</v>
      </c>
      <c r="F225" s="115">
        <f t="shared" si="8"/>
        <v>0</v>
      </c>
    </row>
    <row r="226" spans="1:6" ht="15" customHeight="1" outlineLevel="1">
      <c r="A226" s="2"/>
      <c r="B226" s="114">
        <v>25</v>
      </c>
      <c r="C226" s="103"/>
      <c r="D226" s="104"/>
      <c r="E226" s="105">
        <f>SUMIF(Libri[Linja Buxhetore],Projektet!C226,Libri[Dalje])</f>
        <v>0</v>
      </c>
      <c r="F226" s="115">
        <f t="shared" si="8"/>
        <v>0</v>
      </c>
    </row>
    <row r="227" spans="1:6" ht="15" customHeight="1" outlineLevel="1">
      <c r="A227" s="2"/>
      <c r="B227" s="114">
        <v>26</v>
      </c>
      <c r="C227" s="103"/>
      <c r="D227" s="104"/>
      <c r="E227" s="105">
        <f>SUMIF(Libri[Linja Buxhetore],Projektet!C227,Libri[Dalje])</f>
        <v>0</v>
      </c>
      <c r="F227" s="115">
        <f t="shared" si="8"/>
        <v>0</v>
      </c>
    </row>
    <row r="228" spans="1:6" ht="15" customHeight="1" outlineLevel="1">
      <c r="A228" s="2"/>
      <c r="B228" s="114">
        <v>27</v>
      </c>
      <c r="C228" s="103"/>
      <c r="D228" s="104"/>
      <c r="E228" s="105">
        <f>SUMIF(Libri[Linja Buxhetore],Projektet!C228,Libri[Dalje])</f>
        <v>0</v>
      </c>
      <c r="F228" s="115">
        <f t="shared" si="8"/>
        <v>0</v>
      </c>
    </row>
    <row r="229" spans="1:6" ht="15" customHeight="1" outlineLevel="1">
      <c r="A229" s="2"/>
      <c r="B229" s="114">
        <v>28</v>
      </c>
      <c r="C229" s="106"/>
      <c r="D229" s="107"/>
      <c r="E229" s="108">
        <f>SUMIF(Libri[Linja Buxhetore],Projektet!C229,Libri[Dalje])</f>
        <v>0</v>
      </c>
      <c r="F229" s="115">
        <f t="shared" si="8"/>
        <v>0</v>
      </c>
    </row>
    <row r="230" spans="1:6" ht="15" customHeight="1" outlineLevel="1">
      <c r="A230" s="2"/>
      <c r="B230" s="114">
        <v>29</v>
      </c>
      <c r="C230" s="106"/>
      <c r="D230" s="107"/>
      <c r="E230" s="108">
        <f>SUMIF(Libri[Linja Buxhetore],Projektet!C230,Libri[Dalje])</f>
        <v>0</v>
      </c>
      <c r="F230" s="115">
        <f t="shared" si="8"/>
        <v>0</v>
      </c>
    </row>
    <row r="231" spans="1:6" ht="15" customHeight="1" outlineLevel="1">
      <c r="A231" s="2"/>
      <c r="B231" s="116">
        <v>30</v>
      </c>
      <c r="C231" s="117"/>
      <c r="D231" s="118"/>
      <c r="E231" s="119">
        <f>SUMIF(Libri[Linja Buxhetore],Projektet!C231,Libri[Dalje])</f>
        <v>0</v>
      </c>
      <c r="F231" s="120">
        <f t="shared" si="8"/>
        <v>0</v>
      </c>
    </row>
    <row r="232" spans="1:6" ht="23.65" customHeight="1">
      <c r="A232" s="2"/>
      <c r="B232" s="127" t="s">
        <v>6</v>
      </c>
      <c r="C232" s="126"/>
      <c r="D232" s="125">
        <f>SUM(D202:D231)</f>
        <v>0</v>
      </c>
      <c r="E232" s="125">
        <f>SUM(E202:E231)</f>
        <v>0</v>
      </c>
      <c r="F232" s="125">
        <f>SUM(F202:F231)</f>
        <v>0</v>
      </c>
    </row>
    <row r="233" spans="1:6" s="133" customFormat="1" ht="12.75" customHeight="1">
      <c r="A233" s="2"/>
      <c r="B233" s="129"/>
      <c r="C233" s="130"/>
      <c r="D233" s="131"/>
      <c r="E233" s="131"/>
      <c r="F233" s="131"/>
    </row>
    <row r="234" spans="1:6" ht="22.5" customHeight="1">
      <c r="B234" s="143">
        <f>Raporti!K2</f>
        <v>0</v>
      </c>
      <c r="C234" s="144" t="str">
        <f>Raporti!K1</f>
        <v>PROJECT8</v>
      </c>
      <c r="D234" s="122" t="s">
        <v>9</v>
      </c>
      <c r="E234" s="123" t="s">
        <v>10</v>
      </c>
      <c r="F234" s="124" t="s">
        <v>11</v>
      </c>
    </row>
    <row r="235" spans="1:6" ht="15" customHeight="1" outlineLevel="1">
      <c r="A235" s="2"/>
      <c r="B235" s="109">
        <v>1</v>
      </c>
      <c r="C235" s="110"/>
      <c r="D235" s="111"/>
      <c r="E235" s="108">
        <f>SUMIF(Libri[Linja Buxhetore],Projektet!C235,Libri[Dalje])</f>
        <v>0</v>
      </c>
      <c r="F235" s="115">
        <f t="shared" ref="F235:F264" si="9">D235-E235</f>
        <v>0</v>
      </c>
    </row>
    <row r="236" spans="1:6" ht="15" customHeight="1" outlineLevel="1">
      <c r="A236" s="2"/>
      <c r="B236" s="114">
        <v>2</v>
      </c>
      <c r="C236" s="103"/>
      <c r="D236" s="104"/>
      <c r="E236" s="108">
        <f>SUMIF(Libri[Linja Buxhetore],Projektet!C236,Libri[Dalje])</f>
        <v>0</v>
      </c>
      <c r="F236" s="115">
        <f t="shared" si="9"/>
        <v>0</v>
      </c>
    </row>
    <row r="237" spans="1:6" ht="15" customHeight="1" outlineLevel="1">
      <c r="A237" s="2"/>
      <c r="B237" s="114">
        <v>3</v>
      </c>
      <c r="C237" s="103"/>
      <c r="D237" s="104"/>
      <c r="E237" s="108">
        <f>SUMIF(Libri[Linja Buxhetore],Projektet!C237,Libri[Dalje])</f>
        <v>0</v>
      </c>
      <c r="F237" s="115">
        <f t="shared" si="9"/>
        <v>0</v>
      </c>
    </row>
    <row r="238" spans="1:6" ht="15" customHeight="1" outlineLevel="1">
      <c r="A238" s="2"/>
      <c r="B238" s="114">
        <v>4</v>
      </c>
      <c r="C238" s="103"/>
      <c r="D238" s="104"/>
      <c r="E238" s="108">
        <f>SUMIF(Libri[Linja Buxhetore],Projektet!C238,Libri[Dalje])</f>
        <v>0</v>
      </c>
      <c r="F238" s="115">
        <f t="shared" si="9"/>
        <v>0</v>
      </c>
    </row>
    <row r="239" spans="1:6" ht="15" customHeight="1" outlineLevel="1">
      <c r="A239" s="2"/>
      <c r="B239" s="114">
        <v>5</v>
      </c>
      <c r="C239" s="103"/>
      <c r="D239" s="104"/>
      <c r="E239" s="108">
        <f>SUMIF(Libri[Linja Buxhetore],Projektet!C239,Libri[Dalje])</f>
        <v>0</v>
      </c>
      <c r="F239" s="115">
        <f t="shared" si="9"/>
        <v>0</v>
      </c>
    </row>
    <row r="240" spans="1:6" ht="15" customHeight="1" outlineLevel="1">
      <c r="A240" s="2"/>
      <c r="B240" s="114">
        <v>6</v>
      </c>
      <c r="C240" s="103"/>
      <c r="D240" s="104"/>
      <c r="E240" s="108">
        <f>SUMIF(Libri[Linja Buxhetore],Projektet!C240,Libri[Dalje])</f>
        <v>0</v>
      </c>
      <c r="F240" s="115">
        <f t="shared" si="9"/>
        <v>0</v>
      </c>
    </row>
    <row r="241" spans="1:6" ht="15" customHeight="1" outlineLevel="1">
      <c r="A241" s="2"/>
      <c r="B241" s="114">
        <v>7</v>
      </c>
      <c r="C241" s="103"/>
      <c r="D241" s="104"/>
      <c r="E241" s="108">
        <f>SUMIF(Libri[Linja Buxhetore],Projektet!C241,Libri[Dalje])</f>
        <v>0</v>
      </c>
      <c r="F241" s="115">
        <f t="shared" si="9"/>
        <v>0</v>
      </c>
    </row>
    <row r="242" spans="1:6" ht="15" customHeight="1" outlineLevel="1">
      <c r="A242" s="2"/>
      <c r="B242" s="114">
        <v>8</v>
      </c>
      <c r="C242" s="103"/>
      <c r="D242" s="104"/>
      <c r="E242" s="108">
        <f>SUMIF(Libri[Linja Buxhetore],Projektet!C242,Libri[Dalje])</f>
        <v>0</v>
      </c>
      <c r="F242" s="115">
        <f t="shared" si="9"/>
        <v>0</v>
      </c>
    </row>
    <row r="243" spans="1:6" ht="15" customHeight="1" outlineLevel="1">
      <c r="A243" s="2"/>
      <c r="B243" s="114">
        <v>9</v>
      </c>
      <c r="C243" s="103"/>
      <c r="D243" s="104"/>
      <c r="E243" s="108">
        <f>SUMIF(Libri[Linja Buxhetore],Projektet!C243,Libri[Dalje])</f>
        <v>0</v>
      </c>
      <c r="F243" s="115">
        <f t="shared" si="9"/>
        <v>0</v>
      </c>
    </row>
    <row r="244" spans="1:6" ht="15" customHeight="1" outlineLevel="1">
      <c r="A244" s="2"/>
      <c r="B244" s="114">
        <v>10</v>
      </c>
      <c r="C244" s="103"/>
      <c r="D244" s="104"/>
      <c r="E244" s="108">
        <f>SUMIF(Libri[Linja Buxhetore],Projektet!C244,Libri[Dalje])</f>
        <v>0</v>
      </c>
      <c r="F244" s="115">
        <f t="shared" si="9"/>
        <v>0</v>
      </c>
    </row>
    <row r="245" spans="1:6" ht="15" customHeight="1" outlineLevel="1">
      <c r="A245" s="2"/>
      <c r="B245" s="114">
        <v>11</v>
      </c>
      <c r="C245" s="103"/>
      <c r="D245" s="104"/>
      <c r="E245" s="108">
        <f>SUMIF(Libri[Linja Buxhetore],Projektet!C245,Libri[Dalje])</f>
        <v>0</v>
      </c>
      <c r="F245" s="115">
        <f t="shared" si="9"/>
        <v>0</v>
      </c>
    </row>
    <row r="246" spans="1:6" ht="15" customHeight="1" outlineLevel="1">
      <c r="A246" s="2"/>
      <c r="B246" s="114">
        <v>12</v>
      </c>
      <c r="C246" s="103"/>
      <c r="D246" s="104"/>
      <c r="E246" s="108">
        <f>SUMIF(Libri[Linja Buxhetore],Projektet!C246,Libri[Dalje])</f>
        <v>0</v>
      </c>
      <c r="F246" s="115">
        <f t="shared" si="9"/>
        <v>0</v>
      </c>
    </row>
    <row r="247" spans="1:6" ht="15" customHeight="1" outlineLevel="1">
      <c r="A247" s="2"/>
      <c r="B247" s="114">
        <v>13</v>
      </c>
      <c r="C247" s="103"/>
      <c r="D247" s="104"/>
      <c r="E247" s="108">
        <f>SUMIF(Libri[Linja Buxhetore],Projektet!C247,Libri[Dalje])</f>
        <v>0</v>
      </c>
      <c r="F247" s="115">
        <f t="shared" si="9"/>
        <v>0</v>
      </c>
    </row>
    <row r="248" spans="1:6" ht="15" customHeight="1" outlineLevel="1">
      <c r="A248" s="2"/>
      <c r="B248" s="114">
        <v>14</v>
      </c>
      <c r="C248" s="103"/>
      <c r="D248" s="104"/>
      <c r="E248" s="108">
        <f>SUMIF(Libri[Linja Buxhetore],Projektet!C248,Libri[Dalje])</f>
        <v>0</v>
      </c>
      <c r="F248" s="115">
        <f t="shared" si="9"/>
        <v>0</v>
      </c>
    </row>
    <row r="249" spans="1:6" ht="15" customHeight="1" outlineLevel="1">
      <c r="A249" s="2"/>
      <c r="B249" s="114">
        <v>15</v>
      </c>
      <c r="C249" s="103"/>
      <c r="D249" s="104"/>
      <c r="E249" s="108">
        <f>SUMIF(Libri[Linja Buxhetore],Projektet!C249,Libri[Dalje])</f>
        <v>0</v>
      </c>
      <c r="F249" s="115">
        <f t="shared" si="9"/>
        <v>0</v>
      </c>
    </row>
    <row r="250" spans="1:6" ht="15" customHeight="1" outlineLevel="1">
      <c r="A250" s="2"/>
      <c r="B250" s="114">
        <v>16</v>
      </c>
      <c r="C250" s="103"/>
      <c r="D250" s="104"/>
      <c r="E250" s="108">
        <f>SUMIF(Libri[Linja Buxhetore],Projektet!C250,Libri[Dalje])</f>
        <v>0</v>
      </c>
      <c r="F250" s="115">
        <f t="shared" si="9"/>
        <v>0</v>
      </c>
    </row>
    <row r="251" spans="1:6" ht="15" customHeight="1" outlineLevel="1">
      <c r="A251" s="2"/>
      <c r="B251" s="114">
        <v>17</v>
      </c>
      <c r="C251" s="103"/>
      <c r="D251" s="104"/>
      <c r="E251" s="108">
        <f>SUMIF(Libri[Linja Buxhetore],Projektet!C251,Libri[Dalje])</f>
        <v>0</v>
      </c>
      <c r="F251" s="115">
        <f t="shared" si="9"/>
        <v>0</v>
      </c>
    </row>
    <row r="252" spans="1:6" ht="15" customHeight="1" outlineLevel="1">
      <c r="A252" s="2"/>
      <c r="B252" s="114">
        <v>18</v>
      </c>
      <c r="C252" s="103"/>
      <c r="D252" s="104"/>
      <c r="E252" s="108">
        <f>SUMIF(Libri[Linja Buxhetore],Projektet!C252,Libri[Dalje])</f>
        <v>0</v>
      </c>
      <c r="F252" s="115">
        <f t="shared" si="9"/>
        <v>0</v>
      </c>
    </row>
    <row r="253" spans="1:6" ht="15" customHeight="1" outlineLevel="1">
      <c r="A253" s="2"/>
      <c r="B253" s="114">
        <v>19</v>
      </c>
      <c r="C253" s="103"/>
      <c r="D253" s="104"/>
      <c r="E253" s="108">
        <f>SUMIF(Libri[Linja Buxhetore],Projektet!C253,Libri[Dalje])</f>
        <v>0</v>
      </c>
      <c r="F253" s="115">
        <f t="shared" si="9"/>
        <v>0</v>
      </c>
    </row>
    <row r="254" spans="1:6" ht="15" customHeight="1" outlineLevel="1">
      <c r="A254" s="2"/>
      <c r="B254" s="114">
        <v>20</v>
      </c>
      <c r="C254" s="103"/>
      <c r="D254" s="104"/>
      <c r="E254" s="108">
        <f>SUMIF(Libri[Linja Buxhetore],Projektet!C254,Libri[Dalje])</f>
        <v>0</v>
      </c>
      <c r="F254" s="115">
        <f t="shared" si="9"/>
        <v>0</v>
      </c>
    </row>
    <row r="255" spans="1:6" ht="15" customHeight="1" outlineLevel="1">
      <c r="A255" s="2"/>
      <c r="B255" s="114">
        <v>21</v>
      </c>
      <c r="C255" s="103"/>
      <c r="D255" s="104"/>
      <c r="E255" s="108">
        <f>SUMIF(Libri[Linja Buxhetore],Projektet!C255,Libri[Dalje])</f>
        <v>0</v>
      </c>
      <c r="F255" s="115">
        <f t="shared" si="9"/>
        <v>0</v>
      </c>
    </row>
    <row r="256" spans="1:6" ht="15" customHeight="1" outlineLevel="1">
      <c r="A256" s="2"/>
      <c r="B256" s="114">
        <v>22</v>
      </c>
      <c r="C256" s="103"/>
      <c r="D256" s="104"/>
      <c r="E256" s="108">
        <f>SUMIF(Libri[Linja Buxhetore],Projektet!C256,Libri[Dalje])</f>
        <v>0</v>
      </c>
      <c r="F256" s="115">
        <f t="shared" si="9"/>
        <v>0</v>
      </c>
    </row>
    <row r="257" spans="1:6" ht="15" customHeight="1" outlineLevel="1">
      <c r="A257" s="2"/>
      <c r="B257" s="114">
        <v>23</v>
      </c>
      <c r="C257" s="103"/>
      <c r="D257" s="104"/>
      <c r="E257" s="108">
        <f>SUMIF(Libri[Linja Buxhetore],Projektet!C257,Libri[Dalje])</f>
        <v>0</v>
      </c>
      <c r="F257" s="115">
        <f t="shared" si="9"/>
        <v>0</v>
      </c>
    </row>
    <row r="258" spans="1:6" ht="15" customHeight="1" outlineLevel="1">
      <c r="A258" s="2"/>
      <c r="B258" s="114">
        <v>24</v>
      </c>
      <c r="C258" s="103"/>
      <c r="D258" s="104"/>
      <c r="E258" s="108">
        <f>SUMIF(Libri[Linja Buxhetore],Projektet!C258,Libri[Dalje])</f>
        <v>0</v>
      </c>
      <c r="F258" s="115">
        <f t="shared" si="9"/>
        <v>0</v>
      </c>
    </row>
    <row r="259" spans="1:6" ht="15" customHeight="1" outlineLevel="1">
      <c r="A259" s="2"/>
      <c r="B259" s="114">
        <v>25</v>
      </c>
      <c r="C259" s="103"/>
      <c r="D259" s="104"/>
      <c r="E259" s="108">
        <f>SUMIF(Libri[Linja Buxhetore],Projektet!C259,Libri[Dalje])</f>
        <v>0</v>
      </c>
      <c r="F259" s="115">
        <f t="shared" si="9"/>
        <v>0</v>
      </c>
    </row>
    <row r="260" spans="1:6" ht="15" customHeight="1" outlineLevel="1">
      <c r="A260" s="2"/>
      <c r="B260" s="114">
        <v>26</v>
      </c>
      <c r="C260" s="103"/>
      <c r="D260" s="104"/>
      <c r="E260" s="108">
        <f>SUMIF(Libri[Linja Buxhetore],Projektet!C260,Libri[Dalje])</f>
        <v>0</v>
      </c>
      <c r="F260" s="115">
        <f t="shared" si="9"/>
        <v>0</v>
      </c>
    </row>
    <row r="261" spans="1:6" ht="15" customHeight="1" outlineLevel="1">
      <c r="A261" s="2"/>
      <c r="B261" s="114">
        <v>27</v>
      </c>
      <c r="C261" s="103"/>
      <c r="D261" s="104"/>
      <c r="E261" s="108">
        <f>SUMIF(Libri[Linja Buxhetore],Projektet!C261,Libri[Dalje])</f>
        <v>0</v>
      </c>
      <c r="F261" s="115">
        <f t="shared" si="9"/>
        <v>0</v>
      </c>
    </row>
    <row r="262" spans="1:6" ht="15" customHeight="1" outlineLevel="1">
      <c r="A262" s="2"/>
      <c r="B262" s="114">
        <v>28</v>
      </c>
      <c r="C262" s="106"/>
      <c r="D262" s="107"/>
      <c r="E262" s="108">
        <f>SUMIF(Libri[Linja Buxhetore],Projektet!C262,Libri[Dalje])</f>
        <v>0</v>
      </c>
      <c r="F262" s="115">
        <f t="shared" si="9"/>
        <v>0</v>
      </c>
    </row>
    <row r="263" spans="1:6" ht="15" customHeight="1" outlineLevel="1">
      <c r="A263" s="2"/>
      <c r="B263" s="114">
        <v>29</v>
      </c>
      <c r="C263" s="106"/>
      <c r="D263" s="107"/>
      <c r="E263" s="108">
        <f>SUMIF(Libri[Linja Buxhetore],Projektet!C263,Libri[Dalje])</f>
        <v>0</v>
      </c>
      <c r="F263" s="115">
        <f t="shared" si="9"/>
        <v>0</v>
      </c>
    </row>
    <row r="264" spans="1:6" ht="15" customHeight="1" outlineLevel="1">
      <c r="A264" s="2"/>
      <c r="B264" s="116">
        <v>30</v>
      </c>
      <c r="C264" s="117"/>
      <c r="D264" s="118"/>
      <c r="E264" s="108">
        <f>SUMIF(Libri[Linja Buxhetore],Projektet!C264,Libri[Dalje])</f>
        <v>0</v>
      </c>
      <c r="F264" s="115">
        <f t="shared" si="9"/>
        <v>0</v>
      </c>
    </row>
    <row r="265" spans="1:6" ht="23.65" customHeight="1">
      <c r="A265" s="2"/>
      <c r="B265" s="127" t="s">
        <v>6</v>
      </c>
      <c r="C265" s="126"/>
      <c r="D265" s="125">
        <f>SUM(D235:D264)</f>
        <v>0</v>
      </c>
      <c r="E265" s="125">
        <f>SUM(E235:E264)</f>
        <v>0</v>
      </c>
      <c r="F265" s="125">
        <f>SUM(F235:F264)</f>
        <v>0</v>
      </c>
    </row>
    <row r="266" spans="1:6" s="133" customFormat="1" ht="23.65" customHeight="1">
      <c r="A266" s="2"/>
      <c r="B266" s="129"/>
      <c r="C266" s="130"/>
      <c r="D266" s="131"/>
      <c r="E266" s="131"/>
      <c r="F266" s="131"/>
    </row>
    <row r="267" spans="1:6" ht="22.5" customHeight="1">
      <c r="B267" s="143">
        <f>Raporti!L2</f>
        <v>0</v>
      </c>
      <c r="C267" s="144" t="str">
        <f>Raporti!L1</f>
        <v>PROJECT9</v>
      </c>
      <c r="D267" s="122" t="s">
        <v>9</v>
      </c>
      <c r="E267" s="123" t="s">
        <v>10</v>
      </c>
      <c r="F267" s="124" t="s">
        <v>11</v>
      </c>
    </row>
    <row r="268" spans="1:6" ht="15" customHeight="1" outlineLevel="1">
      <c r="A268" s="2"/>
      <c r="B268" s="109">
        <v>1</v>
      </c>
      <c r="C268" s="110"/>
      <c r="D268" s="111"/>
      <c r="E268" s="108">
        <f>SUMIF(Libri[Linja Buxhetore],Projektet!C268,Libri[Dalje])</f>
        <v>0</v>
      </c>
      <c r="F268" s="115">
        <f t="shared" ref="F268:F297" si="10">D268-E268</f>
        <v>0</v>
      </c>
    </row>
    <row r="269" spans="1:6" ht="15" customHeight="1" outlineLevel="1">
      <c r="A269" s="2"/>
      <c r="B269" s="114">
        <v>2</v>
      </c>
      <c r="C269" s="103"/>
      <c r="D269" s="104"/>
      <c r="E269" s="108">
        <f>SUMIF(Libri[Linja Buxhetore],Projektet!C269,Libri[Dalje])</f>
        <v>0</v>
      </c>
      <c r="F269" s="115">
        <f t="shared" si="10"/>
        <v>0</v>
      </c>
    </row>
    <row r="270" spans="1:6" ht="15" customHeight="1" outlineLevel="1">
      <c r="A270" s="2"/>
      <c r="B270" s="114">
        <v>3</v>
      </c>
      <c r="C270" s="103"/>
      <c r="D270" s="104"/>
      <c r="E270" s="108">
        <f>SUMIF(Libri[Linja Buxhetore],Projektet!C270,Libri[Dalje])</f>
        <v>0</v>
      </c>
      <c r="F270" s="115">
        <f t="shared" si="10"/>
        <v>0</v>
      </c>
    </row>
    <row r="271" spans="1:6" ht="15" customHeight="1" outlineLevel="1">
      <c r="A271" s="2"/>
      <c r="B271" s="114">
        <v>4</v>
      </c>
      <c r="C271" s="103"/>
      <c r="D271" s="104"/>
      <c r="E271" s="108">
        <f>SUMIF(Libri[Linja Buxhetore],Projektet!C271,Libri[Dalje])</f>
        <v>0</v>
      </c>
      <c r="F271" s="115">
        <f t="shared" si="10"/>
        <v>0</v>
      </c>
    </row>
    <row r="272" spans="1:6" ht="15" customHeight="1" outlineLevel="1">
      <c r="A272" s="2"/>
      <c r="B272" s="114">
        <v>5</v>
      </c>
      <c r="C272" s="103"/>
      <c r="D272" s="104"/>
      <c r="E272" s="108">
        <f>SUMIF(Libri[Linja Buxhetore],Projektet!C272,Libri[Dalje])</f>
        <v>0</v>
      </c>
      <c r="F272" s="115">
        <f t="shared" si="10"/>
        <v>0</v>
      </c>
    </row>
    <row r="273" spans="1:6" ht="15" customHeight="1" outlineLevel="1">
      <c r="A273" s="2"/>
      <c r="B273" s="114">
        <v>6</v>
      </c>
      <c r="C273" s="103"/>
      <c r="D273" s="104"/>
      <c r="E273" s="108">
        <f>SUMIF(Libri[Linja Buxhetore],Projektet!C273,Libri[Dalje])</f>
        <v>0</v>
      </c>
      <c r="F273" s="115">
        <f t="shared" si="10"/>
        <v>0</v>
      </c>
    </row>
    <row r="274" spans="1:6" ht="15" customHeight="1" outlineLevel="1">
      <c r="A274" s="2"/>
      <c r="B274" s="114">
        <v>7</v>
      </c>
      <c r="C274" s="103"/>
      <c r="D274" s="104"/>
      <c r="E274" s="108">
        <f>SUMIF(Libri[Linja Buxhetore],Projektet!C274,Libri[Dalje])</f>
        <v>0</v>
      </c>
      <c r="F274" s="115">
        <f t="shared" si="10"/>
        <v>0</v>
      </c>
    </row>
    <row r="275" spans="1:6" ht="15" customHeight="1" outlineLevel="1">
      <c r="A275" s="2"/>
      <c r="B275" s="114">
        <v>8</v>
      </c>
      <c r="C275" s="103"/>
      <c r="D275" s="104"/>
      <c r="E275" s="108">
        <f>SUMIF(Libri[Linja Buxhetore],Projektet!C275,Libri[Dalje])</f>
        <v>0</v>
      </c>
      <c r="F275" s="115">
        <f t="shared" si="10"/>
        <v>0</v>
      </c>
    </row>
    <row r="276" spans="1:6" ht="15" customHeight="1" outlineLevel="1">
      <c r="A276" s="2"/>
      <c r="B276" s="114">
        <v>9</v>
      </c>
      <c r="C276" s="103"/>
      <c r="D276" s="104"/>
      <c r="E276" s="108">
        <f>SUMIF(Libri[Linja Buxhetore],Projektet!C276,Libri[Dalje])</f>
        <v>0</v>
      </c>
      <c r="F276" s="115">
        <f t="shared" si="10"/>
        <v>0</v>
      </c>
    </row>
    <row r="277" spans="1:6" ht="15" customHeight="1" outlineLevel="1">
      <c r="A277" s="2"/>
      <c r="B277" s="114">
        <v>10</v>
      </c>
      <c r="C277" s="103"/>
      <c r="D277" s="104"/>
      <c r="E277" s="108">
        <f>SUMIF(Libri[Linja Buxhetore],Projektet!C277,Libri[Dalje])</f>
        <v>0</v>
      </c>
      <c r="F277" s="115">
        <f t="shared" si="10"/>
        <v>0</v>
      </c>
    </row>
    <row r="278" spans="1:6" ht="15" customHeight="1" outlineLevel="1">
      <c r="A278" s="2"/>
      <c r="B278" s="114">
        <v>11</v>
      </c>
      <c r="C278" s="103"/>
      <c r="D278" s="104"/>
      <c r="E278" s="108">
        <f>SUMIF(Libri[Linja Buxhetore],Projektet!C278,Libri[Dalje])</f>
        <v>0</v>
      </c>
      <c r="F278" s="115">
        <f t="shared" si="10"/>
        <v>0</v>
      </c>
    </row>
    <row r="279" spans="1:6" ht="15" customHeight="1" outlineLevel="1">
      <c r="A279" s="2"/>
      <c r="B279" s="114">
        <v>12</v>
      </c>
      <c r="C279" s="103"/>
      <c r="D279" s="104"/>
      <c r="E279" s="108">
        <f>SUMIF(Libri[Linja Buxhetore],Projektet!C279,Libri[Dalje])</f>
        <v>0</v>
      </c>
      <c r="F279" s="115">
        <f t="shared" si="10"/>
        <v>0</v>
      </c>
    </row>
    <row r="280" spans="1:6" ht="15" customHeight="1" outlineLevel="1">
      <c r="A280" s="2"/>
      <c r="B280" s="114">
        <v>13</v>
      </c>
      <c r="C280" s="103"/>
      <c r="D280" s="104"/>
      <c r="E280" s="108">
        <f>SUMIF(Libri[Linja Buxhetore],Projektet!C280,Libri[Dalje])</f>
        <v>0</v>
      </c>
      <c r="F280" s="115">
        <f t="shared" si="10"/>
        <v>0</v>
      </c>
    </row>
    <row r="281" spans="1:6" ht="15" customHeight="1" outlineLevel="1">
      <c r="A281" s="2"/>
      <c r="B281" s="114">
        <v>14</v>
      </c>
      <c r="C281" s="103"/>
      <c r="D281" s="104"/>
      <c r="E281" s="108">
        <f>SUMIF(Libri[Linja Buxhetore],Projektet!C281,Libri[Dalje])</f>
        <v>0</v>
      </c>
      <c r="F281" s="115">
        <f t="shared" si="10"/>
        <v>0</v>
      </c>
    </row>
    <row r="282" spans="1:6" ht="15" customHeight="1" outlineLevel="1">
      <c r="A282" s="2"/>
      <c r="B282" s="114">
        <v>15</v>
      </c>
      <c r="C282" s="103"/>
      <c r="D282" s="104"/>
      <c r="E282" s="108">
        <f>SUMIF(Libri[Linja Buxhetore],Projektet!C282,Libri[Dalje])</f>
        <v>0</v>
      </c>
      <c r="F282" s="115">
        <f t="shared" si="10"/>
        <v>0</v>
      </c>
    </row>
    <row r="283" spans="1:6" ht="15" customHeight="1" outlineLevel="1">
      <c r="A283" s="2"/>
      <c r="B283" s="114">
        <v>16</v>
      </c>
      <c r="C283" s="103"/>
      <c r="D283" s="104"/>
      <c r="E283" s="108">
        <f>SUMIF(Libri[Linja Buxhetore],Projektet!C283,Libri[Dalje])</f>
        <v>0</v>
      </c>
      <c r="F283" s="115">
        <f t="shared" si="10"/>
        <v>0</v>
      </c>
    </row>
    <row r="284" spans="1:6" ht="15" customHeight="1" outlineLevel="1">
      <c r="A284" s="2"/>
      <c r="B284" s="114">
        <v>17</v>
      </c>
      <c r="C284" s="103"/>
      <c r="D284" s="104"/>
      <c r="E284" s="108">
        <f>SUMIF(Libri[Linja Buxhetore],Projektet!C284,Libri[Dalje])</f>
        <v>0</v>
      </c>
      <c r="F284" s="115">
        <f t="shared" si="10"/>
        <v>0</v>
      </c>
    </row>
    <row r="285" spans="1:6" ht="15" customHeight="1" outlineLevel="1">
      <c r="A285" s="2"/>
      <c r="B285" s="114">
        <v>18</v>
      </c>
      <c r="C285" s="103"/>
      <c r="D285" s="104"/>
      <c r="E285" s="108">
        <f>SUMIF(Libri[Linja Buxhetore],Projektet!C285,Libri[Dalje])</f>
        <v>0</v>
      </c>
      <c r="F285" s="115">
        <f t="shared" si="10"/>
        <v>0</v>
      </c>
    </row>
    <row r="286" spans="1:6" ht="15" customHeight="1" outlineLevel="1">
      <c r="A286" s="2"/>
      <c r="B286" s="114">
        <v>19</v>
      </c>
      <c r="C286" s="103"/>
      <c r="D286" s="104"/>
      <c r="E286" s="108">
        <f>SUMIF(Libri[Linja Buxhetore],Projektet!C286,Libri[Dalje])</f>
        <v>0</v>
      </c>
      <c r="F286" s="115">
        <f t="shared" si="10"/>
        <v>0</v>
      </c>
    </row>
    <row r="287" spans="1:6" ht="15" customHeight="1" outlineLevel="1">
      <c r="A287" s="2"/>
      <c r="B287" s="114">
        <v>20</v>
      </c>
      <c r="C287" s="103"/>
      <c r="D287" s="104"/>
      <c r="E287" s="108">
        <f>SUMIF(Libri[Linja Buxhetore],Projektet!C287,Libri[Dalje])</f>
        <v>0</v>
      </c>
      <c r="F287" s="115">
        <f t="shared" si="10"/>
        <v>0</v>
      </c>
    </row>
    <row r="288" spans="1:6" ht="15" customHeight="1" outlineLevel="1">
      <c r="A288" s="2"/>
      <c r="B288" s="114">
        <v>21</v>
      </c>
      <c r="C288" s="103"/>
      <c r="D288" s="104"/>
      <c r="E288" s="108">
        <f>SUMIF(Libri[Linja Buxhetore],Projektet!C288,Libri[Dalje])</f>
        <v>0</v>
      </c>
      <c r="F288" s="115">
        <f t="shared" si="10"/>
        <v>0</v>
      </c>
    </row>
    <row r="289" spans="1:6" ht="15" customHeight="1" outlineLevel="1">
      <c r="A289" s="2"/>
      <c r="B289" s="114">
        <v>22</v>
      </c>
      <c r="C289" s="103"/>
      <c r="D289" s="104"/>
      <c r="E289" s="108">
        <f>SUMIF(Libri[Linja Buxhetore],Projektet!C289,Libri[Dalje])</f>
        <v>0</v>
      </c>
      <c r="F289" s="115">
        <f t="shared" si="10"/>
        <v>0</v>
      </c>
    </row>
    <row r="290" spans="1:6" ht="15" customHeight="1" outlineLevel="1">
      <c r="A290" s="2"/>
      <c r="B290" s="114">
        <v>23</v>
      </c>
      <c r="C290" s="103"/>
      <c r="D290" s="104"/>
      <c r="E290" s="108">
        <f>SUMIF(Libri[Linja Buxhetore],Projektet!C290,Libri[Dalje])</f>
        <v>0</v>
      </c>
      <c r="F290" s="115">
        <f t="shared" si="10"/>
        <v>0</v>
      </c>
    </row>
    <row r="291" spans="1:6" ht="15" customHeight="1" outlineLevel="1">
      <c r="A291" s="2"/>
      <c r="B291" s="114">
        <v>24</v>
      </c>
      <c r="C291" s="103"/>
      <c r="D291" s="104"/>
      <c r="E291" s="108">
        <f>SUMIF(Libri[Linja Buxhetore],Projektet!C291,Libri[Dalje])</f>
        <v>0</v>
      </c>
      <c r="F291" s="115">
        <f t="shared" si="10"/>
        <v>0</v>
      </c>
    </row>
    <row r="292" spans="1:6" ht="15" customHeight="1" outlineLevel="1">
      <c r="A292" s="2"/>
      <c r="B292" s="114">
        <v>25</v>
      </c>
      <c r="C292" s="103"/>
      <c r="D292" s="104"/>
      <c r="E292" s="108">
        <f>SUMIF(Libri[Linja Buxhetore],Projektet!C292,Libri[Dalje])</f>
        <v>0</v>
      </c>
      <c r="F292" s="115">
        <f t="shared" si="10"/>
        <v>0</v>
      </c>
    </row>
    <row r="293" spans="1:6" ht="15" customHeight="1" outlineLevel="1">
      <c r="A293" s="2"/>
      <c r="B293" s="114">
        <v>26</v>
      </c>
      <c r="C293" s="103"/>
      <c r="D293" s="104"/>
      <c r="E293" s="108">
        <f>SUMIF(Libri[Linja Buxhetore],Projektet!C293,Libri[Dalje])</f>
        <v>0</v>
      </c>
      <c r="F293" s="115">
        <f t="shared" si="10"/>
        <v>0</v>
      </c>
    </row>
    <row r="294" spans="1:6" ht="15" customHeight="1" outlineLevel="1">
      <c r="A294" s="2"/>
      <c r="B294" s="114">
        <v>27</v>
      </c>
      <c r="C294" s="103"/>
      <c r="D294" s="104"/>
      <c r="E294" s="108">
        <f>SUMIF(Libri[Linja Buxhetore],Projektet!C294,Libri[Dalje])</f>
        <v>0</v>
      </c>
      <c r="F294" s="115">
        <f t="shared" si="10"/>
        <v>0</v>
      </c>
    </row>
    <row r="295" spans="1:6" ht="15" customHeight="1" outlineLevel="1">
      <c r="A295" s="2"/>
      <c r="B295" s="114">
        <v>28</v>
      </c>
      <c r="C295" s="106"/>
      <c r="D295" s="107"/>
      <c r="E295" s="108">
        <f>SUMIF(Libri[Linja Buxhetore],Projektet!C295,Libri[Dalje])</f>
        <v>0</v>
      </c>
      <c r="F295" s="115">
        <f t="shared" si="10"/>
        <v>0</v>
      </c>
    </row>
    <row r="296" spans="1:6" ht="15" customHeight="1" outlineLevel="1">
      <c r="A296" s="2"/>
      <c r="B296" s="114">
        <v>29</v>
      </c>
      <c r="C296" s="106"/>
      <c r="D296" s="107"/>
      <c r="E296" s="108">
        <f>SUMIF(Libri[Linja Buxhetore],Projektet!C296,Libri[Dalje])</f>
        <v>0</v>
      </c>
      <c r="F296" s="115">
        <f t="shared" si="10"/>
        <v>0</v>
      </c>
    </row>
    <row r="297" spans="1:6" ht="15" customHeight="1" outlineLevel="1">
      <c r="A297" s="2"/>
      <c r="B297" s="116">
        <v>30</v>
      </c>
      <c r="C297" s="117"/>
      <c r="D297" s="118"/>
      <c r="E297" s="108">
        <f>SUMIF(Libri[Linja Buxhetore],Projektet!C297,Libri[Dalje])</f>
        <v>0</v>
      </c>
      <c r="F297" s="115">
        <f t="shared" si="10"/>
        <v>0</v>
      </c>
    </row>
    <row r="298" spans="1:6" ht="23.65" customHeight="1">
      <c r="A298" s="2"/>
      <c r="B298" s="127" t="s">
        <v>6</v>
      </c>
      <c r="C298" s="126"/>
      <c r="D298" s="125">
        <f>SUM(D268:D297)</f>
        <v>0</v>
      </c>
      <c r="E298" s="125">
        <f>SUM(E268:E297)</f>
        <v>0</v>
      </c>
      <c r="F298" s="125">
        <f>SUM(F268:F297)</f>
        <v>0</v>
      </c>
    </row>
    <row r="299" spans="1:6" s="133" customFormat="1" ht="23.65" customHeight="1">
      <c r="A299" s="2"/>
      <c r="B299" s="129"/>
      <c r="C299" s="130"/>
      <c r="D299" s="131"/>
      <c r="E299" s="131"/>
      <c r="F299" s="131"/>
    </row>
    <row r="300" spans="1:6" ht="22.5" customHeight="1">
      <c r="B300" s="143">
        <f>Raporti!M2</f>
        <v>0</v>
      </c>
      <c r="C300" s="144" t="str">
        <f>Raporti!M1</f>
        <v>PROJECT10</v>
      </c>
      <c r="D300" s="122" t="s">
        <v>9</v>
      </c>
      <c r="E300" s="123" t="s">
        <v>10</v>
      </c>
      <c r="F300" s="124" t="s">
        <v>11</v>
      </c>
    </row>
    <row r="301" spans="1:6" ht="15" customHeight="1" outlineLevel="1">
      <c r="A301" s="2"/>
      <c r="B301" s="109">
        <v>1</v>
      </c>
      <c r="C301" s="110"/>
      <c r="D301" s="111"/>
      <c r="E301" s="108">
        <f>SUMIF(Libri[Linja Buxhetore],Projektet!C301,Libri[Dalje])</f>
        <v>0</v>
      </c>
      <c r="F301" s="115">
        <f t="shared" ref="F301:F330" si="11">D301-E301</f>
        <v>0</v>
      </c>
    </row>
    <row r="302" spans="1:6" ht="15" customHeight="1" outlineLevel="1">
      <c r="A302" s="2"/>
      <c r="B302" s="114">
        <v>2</v>
      </c>
      <c r="C302" s="103"/>
      <c r="D302" s="104"/>
      <c r="E302" s="108">
        <f>SUMIF(Libri[Linja Buxhetore],Projektet!C302,Libri[Dalje])</f>
        <v>0</v>
      </c>
      <c r="F302" s="115">
        <f t="shared" si="11"/>
        <v>0</v>
      </c>
    </row>
    <row r="303" spans="1:6" ht="15" customHeight="1" outlineLevel="1">
      <c r="A303" s="2"/>
      <c r="B303" s="114">
        <v>3</v>
      </c>
      <c r="C303" s="103"/>
      <c r="D303" s="104"/>
      <c r="E303" s="108">
        <f>SUMIF(Libri[Linja Buxhetore],Projektet!C303,Libri[Dalje])</f>
        <v>0</v>
      </c>
      <c r="F303" s="115">
        <f t="shared" si="11"/>
        <v>0</v>
      </c>
    </row>
    <row r="304" spans="1:6" ht="15" customHeight="1" outlineLevel="1">
      <c r="A304" s="2"/>
      <c r="B304" s="114">
        <v>4</v>
      </c>
      <c r="C304" s="103"/>
      <c r="D304" s="104"/>
      <c r="E304" s="108">
        <f>SUMIF(Libri[Linja Buxhetore],Projektet!C304,Libri[Dalje])</f>
        <v>0</v>
      </c>
      <c r="F304" s="115">
        <f t="shared" si="11"/>
        <v>0</v>
      </c>
    </row>
    <row r="305" spans="1:6" ht="15" customHeight="1" outlineLevel="1">
      <c r="A305" s="2"/>
      <c r="B305" s="114">
        <v>5</v>
      </c>
      <c r="C305" s="103"/>
      <c r="D305" s="104"/>
      <c r="E305" s="108">
        <f>SUMIF(Libri[Linja Buxhetore],Projektet!C305,Libri[Dalje])</f>
        <v>0</v>
      </c>
      <c r="F305" s="115">
        <f t="shared" si="11"/>
        <v>0</v>
      </c>
    </row>
    <row r="306" spans="1:6" ht="15" customHeight="1" outlineLevel="1">
      <c r="A306" s="2"/>
      <c r="B306" s="114">
        <v>6</v>
      </c>
      <c r="C306" s="103"/>
      <c r="D306" s="104"/>
      <c r="E306" s="108">
        <f>SUMIF(Libri[Linja Buxhetore],Projektet!C306,Libri[Dalje])</f>
        <v>0</v>
      </c>
      <c r="F306" s="115">
        <f t="shared" si="11"/>
        <v>0</v>
      </c>
    </row>
    <row r="307" spans="1:6" ht="15" customHeight="1" outlineLevel="1">
      <c r="A307" s="2"/>
      <c r="B307" s="114">
        <v>7</v>
      </c>
      <c r="C307" s="103"/>
      <c r="D307" s="104"/>
      <c r="E307" s="108">
        <f>SUMIF(Libri[Linja Buxhetore],Projektet!C307,Libri[Dalje])</f>
        <v>0</v>
      </c>
      <c r="F307" s="115">
        <f t="shared" si="11"/>
        <v>0</v>
      </c>
    </row>
    <row r="308" spans="1:6" ht="15" customHeight="1" outlineLevel="1">
      <c r="A308" s="2"/>
      <c r="B308" s="114">
        <v>8</v>
      </c>
      <c r="C308" s="103"/>
      <c r="D308" s="104"/>
      <c r="E308" s="108">
        <f>SUMIF(Libri[Linja Buxhetore],Projektet!C308,Libri[Dalje])</f>
        <v>0</v>
      </c>
      <c r="F308" s="115">
        <f t="shared" si="11"/>
        <v>0</v>
      </c>
    </row>
    <row r="309" spans="1:6" ht="15" customHeight="1" outlineLevel="1">
      <c r="A309" s="2"/>
      <c r="B309" s="114">
        <v>9</v>
      </c>
      <c r="C309" s="103"/>
      <c r="D309" s="104"/>
      <c r="E309" s="108">
        <f>SUMIF(Libri[Linja Buxhetore],Projektet!C309,Libri[Dalje])</f>
        <v>0</v>
      </c>
      <c r="F309" s="115">
        <f t="shared" si="11"/>
        <v>0</v>
      </c>
    </row>
    <row r="310" spans="1:6" ht="15" customHeight="1" outlineLevel="1">
      <c r="A310" s="2"/>
      <c r="B310" s="114">
        <v>10</v>
      </c>
      <c r="C310" s="103"/>
      <c r="D310" s="104"/>
      <c r="E310" s="108">
        <f>SUMIF(Libri[Linja Buxhetore],Projektet!C310,Libri[Dalje])</f>
        <v>0</v>
      </c>
      <c r="F310" s="115">
        <f t="shared" si="11"/>
        <v>0</v>
      </c>
    </row>
    <row r="311" spans="1:6" ht="15" customHeight="1" outlineLevel="1">
      <c r="A311" s="2"/>
      <c r="B311" s="114">
        <v>11</v>
      </c>
      <c r="C311" s="103"/>
      <c r="D311" s="104"/>
      <c r="E311" s="108">
        <f>SUMIF(Libri[Linja Buxhetore],Projektet!C311,Libri[Dalje])</f>
        <v>0</v>
      </c>
      <c r="F311" s="115">
        <f t="shared" si="11"/>
        <v>0</v>
      </c>
    </row>
    <row r="312" spans="1:6" ht="15" customHeight="1" outlineLevel="1">
      <c r="A312" s="2"/>
      <c r="B312" s="114">
        <v>12</v>
      </c>
      <c r="C312" s="103"/>
      <c r="D312" s="104"/>
      <c r="E312" s="108">
        <f>SUMIF(Libri[Linja Buxhetore],Projektet!C312,Libri[Dalje])</f>
        <v>0</v>
      </c>
      <c r="F312" s="115">
        <f t="shared" si="11"/>
        <v>0</v>
      </c>
    </row>
    <row r="313" spans="1:6" ht="15" customHeight="1" outlineLevel="1">
      <c r="A313" s="2"/>
      <c r="B313" s="114">
        <v>13</v>
      </c>
      <c r="C313" s="103"/>
      <c r="D313" s="104"/>
      <c r="E313" s="108">
        <f>SUMIF(Libri[Linja Buxhetore],Projektet!C313,Libri[Dalje])</f>
        <v>0</v>
      </c>
      <c r="F313" s="115">
        <f t="shared" si="11"/>
        <v>0</v>
      </c>
    </row>
    <row r="314" spans="1:6" ht="15" customHeight="1" outlineLevel="1">
      <c r="A314" s="2"/>
      <c r="B314" s="114">
        <v>14</v>
      </c>
      <c r="C314" s="103"/>
      <c r="D314" s="104"/>
      <c r="E314" s="108">
        <f>SUMIF(Libri[Linja Buxhetore],Projektet!C314,Libri[Dalje])</f>
        <v>0</v>
      </c>
      <c r="F314" s="115">
        <f t="shared" si="11"/>
        <v>0</v>
      </c>
    </row>
    <row r="315" spans="1:6" ht="15" customHeight="1" outlineLevel="1">
      <c r="A315" s="2"/>
      <c r="B315" s="114">
        <v>15</v>
      </c>
      <c r="C315" s="103"/>
      <c r="D315" s="104"/>
      <c r="E315" s="108">
        <f>SUMIF(Libri[Linja Buxhetore],Projektet!C315,Libri[Dalje])</f>
        <v>0</v>
      </c>
      <c r="F315" s="115">
        <f t="shared" si="11"/>
        <v>0</v>
      </c>
    </row>
    <row r="316" spans="1:6" ht="15" customHeight="1" outlineLevel="1">
      <c r="A316" s="2"/>
      <c r="B316" s="114">
        <v>16</v>
      </c>
      <c r="C316" s="103"/>
      <c r="D316" s="104"/>
      <c r="E316" s="108">
        <f>SUMIF(Libri[Linja Buxhetore],Projektet!C316,Libri[Dalje])</f>
        <v>0</v>
      </c>
      <c r="F316" s="115">
        <f t="shared" si="11"/>
        <v>0</v>
      </c>
    </row>
    <row r="317" spans="1:6" ht="15" customHeight="1" outlineLevel="1">
      <c r="A317" s="2"/>
      <c r="B317" s="114">
        <v>17</v>
      </c>
      <c r="C317" s="103"/>
      <c r="D317" s="104"/>
      <c r="E317" s="108">
        <f>SUMIF(Libri[Linja Buxhetore],Projektet!C317,Libri[Dalje])</f>
        <v>0</v>
      </c>
      <c r="F317" s="115">
        <f t="shared" si="11"/>
        <v>0</v>
      </c>
    </row>
    <row r="318" spans="1:6" ht="15" customHeight="1" outlineLevel="1">
      <c r="A318" s="2"/>
      <c r="B318" s="114">
        <v>18</v>
      </c>
      <c r="C318" s="103"/>
      <c r="D318" s="104"/>
      <c r="E318" s="108">
        <f>SUMIF(Libri[Linja Buxhetore],Projektet!C318,Libri[Dalje])</f>
        <v>0</v>
      </c>
      <c r="F318" s="115">
        <f t="shared" si="11"/>
        <v>0</v>
      </c>
    </row>
    <row r="319" spans="1:6" ht="15" customHeight="1" outlineLevel="1">
      <c r="A319" s="2"/>
      <c r="B319" s="114">
        <v>19</v>
      </c>
      <c r="C319" s="103"/>
      <c r="D319" s="104"/>
      <c r="E319" s="108">
        <f>SUMIF(Libri[Linja Buxhetore],Projektet!C319,Libri[Dalje])</f>
        <v>0</v>
      </c>
      <c r="F319" s="115">
        <f t="shared" si="11"/>
        <v>0</v>
      </c>
    </row>
    <row r="320" spans="1:6" ht="15" customHeight="1" outlineLevel="1">
      <c r="A320" s="2"/>
      <c r="B320" s="114">
        <v>20</v>
      </c>
      <c r="C320" s="103"/>
      <c r="D320" s="104"/>
      <c r="E320" s="108">
        <f>SUMIF(Libri[Linja Buxhetore],Projektet!C320,Libri[Dalje])</f>
        <v>0</v>
      </c>
      <c r="F320" s="115">
        <f t="shared" si="11"/>
        <v>0</v>
      </c>
    </row>
    <row r="321" spans="1:6" ht="15" customHeight="1" outlineLevel="1">
      <c r="A321" s="2"/>
      <c r="B321" s="114">
        <v>21</v>
      </c>
      <c r="C321" s="103"/>
      <c r="D321" s="104"/>
      <c r="E321" s="108">
        <f>SUMIF(Libri[Linja Buxhetore],Projektet!C321,Libri[Dalje])</f>
        <v>0</v>
      </c>
      <c r="F321" s="115">
        <f t="shared" si="11"/>
        <v>0</v>
      </c>
    </row>
    <row r="322" spans="1:6" ht="15" customHeight="1" outlineLevel="1">
      <c r="A322" s="2"/>
      <c r="B322" s="114">
        <v>22</v>
      </c>
      <c r="C322" s="103"/>
      <c r="D322" s="104"/>
      <c r="E322" s="108">
        <f>SUMIF(Libri[Linja Buxhetore],Projektet!C322,Libri[Dalje])</f>
        <v>0</v>
      </c>
      <c r="F322" s="115">
        <f t="shared" si="11"/>
        <v>0</v>
      </c>
    </row>
    <row r="323" spans="1:6" ht="15" customHeight="1" outlineLevel="1">
      <c r="A323" s="2"/>
      <c r="B323" s="114">
        <v>23</v>
      </c>
      <c r="C323" s="103"/>
      <c r="D323" s="104"/>
      <c r="E323" s="108">
        <f>SUMIF(Libri[Linja Buxhetore],Projektet!C323,Libri[Dalje])</f>
        <v>0</v>
      </c>
      <c r="F323" s="115">
        <f t="shared" si="11"/>
        <v>0</v>
      </c>
    </row>
    <row r="324" spans="1:6" ht="15" customHeight="1" outlineLevel="1">
      <c r="A324" s="2"/>
      <c r="B324" s="114">
        <v>24</v>
      </c>
      <c r="C324" s="103"/>
      <c r="D324" s="104"/>
      <c r="E324" s="108">
        <f>SUMIF(Libri[Linja Buxhetore],Projektet!C324,Libri[Dalje])</f>
        <v>0</v>
      </c>
      <c r="F324" s="115">
        <f t="shared" si="11"/>
        <v>0</v>
      </c>
    </row>
    <row r="325" spans="1:6" ht="15" customHeight="1" outlineLevel="1">
      <c r="A325" s="2"/>
      <c r="B325" s="114">
        <v>25</v>
      </c>
      <c r="C325" s="103"/>
      <c r="D325" s="104"/>
      <c r="E325" s="108">
        <f>SUMIF(Libri[Linja Buxhetore],Projektet!C325,Libri[Dalje])</f>
        <v>0</v>
      </c>
      <c r="F325" s="115">
        <f t="shared" si="11"/>
        <v>0</v>
      </c>
    </row>
    <row r="326" spans="1:6" ht="15" customHeight="1" outlineLevel="1">
      <c r="A326" s="2"/>
      <c r="B326" s="114">
        <v>26</v>
      </c>
      <c r="C326" s="103"/>
      <c r="D326" s="104"/>
      <c r="E326" s="108">
        <f>SUMIF(Libri[Linja Buxhetore],Projektet!C326,Libri[Dalje])</f>
        <v>0</v>
      </c>
      <c r="F326" s="115">
        <f t="shared" si="11"/>
        <v>0</v>
      </c>
    </row>
    <row r="327" spans="1:6" ht="15" customHeight="1" outlineLevel="1">
      <c r="A327" s="2"/>
      <c r="B327" s="114">
        <v>27</v>
      </c>
      <c r="C327" s="103"/>
      <c r="D327" s="104"/>
      <c r="E327" s="108">
        <f>SUMIF(Libri[Linja Buxhetore],Projektet!C327,Libri[Dalje])</f>
        <v>0</v>
      </c>
      <c r="F327" s="115">
        <f t="shared" si="11"/>
        <v>0</v>
      </c>
    </row>
    <row r="328" spans="1:6" ht="15" customHeight="1" outlineLevel="1">
      <c r="A328" s="2"/>
      <c r="B328" s="114">
        <v>28</v>
      </c>
      <c r="C328" s="106"/>
      <c r="D328" s="107"/>
      <c r="E328" s="108">
        <f>SUMIF(Libri[Linja Buxhetore],Projektet!C328,Libri[Dalje])</f>
        <v>0</v>
      </c>
      <c r="F328" s="115">
        <f t="shared" si="11"/>
        <v>0</v>
      </c>
    </row>
    <row r="329" spans="1:6" ht="15" customHeight="1" outlineLevel="1">
      <c r="A329" s="2"/>
      <c r="B329" s="114">
        <v>29</v>
      </c>
      <c r="C329" s="106"/>
      <c r="D329" s="107"/>
      <c r="E329" s="108">
        <f>SUMIF(Libri[Linja Buxhetore],Projektet!C329,Libri[Dalje])</f>
        <v>0</v>
      </c>
      <c r="F329" s="115">
        <f t="shared" si="11"/>
        <v>0</v>
      </c>
    </row>
    <row r="330" spans="1:6" ht="15" customHeight="1" outlineLevel="1">
      <c r="A330" s="2"/>
      <c r="B330" s="154">
        <v>30</v>
      </c>
      <c r="C330" s="137"/>
      <c r="D330" s="138"/>
      <c r="E330" s="139">
        <f>SUMIF(Libri[Linja Buxhetore],Projektet!C330,Libri[Dalje])</f>
        <v>0</v>
      </c>
      <c r="F330" s="134">
        <f t="shared" si="11"/>
        <v>0</v>
      </c>
    </row>
    <row r="331" spans="1:6" ht="23.65" customHeight="1">
      <c r="A331" s="2"/>
      <c r="B331" s="140" t="s">
        <v>6</v>
      </c>
      <c r="C331" s="141"/>
      <c r="D331" s="142">
        <f>SUM(D301:D330)</f>
        <v>0</v>
      </c>
      <c r="E331" s="142">
        <f>SUM(E301:E330)</f>
        <v>0</v>
      </c>
      <c r="F331" s="152">
        <f>SUM(F301:F330)</f>
        <v>0</v>
      </c>
    </row>
    <row r="332" spans="1:6" s="133" customFormat="1" ht="23.65" customHeight="1">
      <c r="A332" s="2"/>
      <c r="B332" s="129"/>
      <c r="C332" s="130"/>
      <c r="D332" s="131"/>
      <c r="E332" s="131"/>
      <c r="F332" s="131"/>
    </row>
    <row r="333" spans="1:6" ht="22.5" customHeight="1">
      <c r="B333" s="148"/>
      <c r="C333" s="145" t="s">
        <v>122</v>
      </c>
      <c r="D333" s="122" t="s">
        <v>123</v>
      </c>
      <c r="E333" s="123" t="s">
        <v>124</v>
      </c>
      <c r="F333" s="124" t="s">
        <v>118</v>
      </c>
    </row>
    <row r="334" spans="1:6" ht="15" customHeight="1" outlineLevel="1">
      <c r="A334" s="2"/>
      <c r="B334" s="146"/>
      <c r="C334" s="149" t="s">
        <v>126</v>
      </c>
      <c r="D334" s="12">
        <f>D331+D298+D265+D232+D199+D166+D133+D100+D67+D34</f>
        <v>0</v>
      </c>
      <c r="E334" s="12">
        <f>E331+E298+E265+E232+E199+E166+E133+E100+E67+E34</f>
        <v>0</v>
      </c>
      <c r="F334" s="150">
        <f>D334-E334</f>
        <v>0</v>
      </c>
    </row>
    <row r="335" spans="1:6" ht="15" customHeight="1" outlineLevel="1">
      <c r="A335" s="2"/>
      <c r="B335" s="147"/>
      <c r="C335" s="10" t="s">
        <v>127</v>
      </c>
      <c r="D335" s="13">
        <f>Raporti!N54</f>
        <v>0</v>
      </c>
      <c r="E335" s="14">
        <f>Raporti!N55</f>
        <v>0</v>
      </c>
      <c r="F335" s="151">
        <f>D335-E335</f>
        <v>0</v>
      </c>
    </row>
    <row r="336" spans="1:6" ht="23.65" customHeight="1">
      <c r="A336" s="2"/>
      <c r="B336" s="155" t="s">
        <v>6</v>
      </c>
      <c r="C336" s="156" t="s">
        <v>125</v>
      </c>
      <c r="D336" s="157">
        <f>D334-D335</f>
        <v>0</v>
      </c>
      <c r="E336" s="157">
        <f>E334-E335</f>
        <v>0</v>
      </c>
      <c r="F336" s="158">
        <f>F334-F335</f>
        <v>0</v>
      </c>
    </row>
  </sheetData>
  <mergeCells count="1">
    <mergeCell ref="B1:F1"/>
  </mergeCells>
  <conditionalFormatting sqref="F334:F335">
    <cfRule type="dataBar" priority="109">
      <dataBar>
        <cfvo type="min"/>
        <cfvo type="max"/>
        <color theme="0" tint="-4.9989318521683403E-2"/>
      </dataBar>
      <extLst>
        <ext xmlns:x14="http://schemas.microsoft.com/office/spreadsheetml/2009/9/main" uri="{B025F937-C7B1-47D3-B67F-A62EFF666E3E}">
          <x14:id>{FE7AA6EE-D21F-4BA2-8428-BA5E77E9694C}</x14:id>
        </ext>
      </extLst>
    </cfRule>
    <cfRule type="dataBar" priority="110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{2F1B3221-E98B-4039-99BE-8284D1195A41}</x14:id>
        </ext>
      </extLst>
    </cfRule>
    <cfRule type="dataBar" priority="111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{96950BA2-1CB2-4D5B-8208-1770A0983C68}</x14:id>
        </ext>
      </extLst>
    </cfRule>
    <cfRule type="dataBar" priority="112">
      <dataBar>
        <cfvo type="percent" val="0"/>
        <cfvo type="max"/>
        <color theme="0" tint="-4.9989318521683403E-2"/>
      </dataBar>
      <extLst>
        <ext xmlns:x14="http://schemas.microsoft.com/office/spreadsheetml/2009/9/main" uri="{B025F937-C7B1-47D3-B67F-A62EFF666E3E}">
          <x14:id>{D29DE270-6530-4640-9B44-B76E1B9F3E24}</x14:id>
        </ext>
      </extLst>
    </cfRule>
  </conditionalFormatting>
  <conditionalFormatting sqref="F4:F35">
    <cfRule type="dataBar" priority="121">
      <dataBar>
        <cfvo type="min"/>
        <cfvo type="max"/>
        <color theme="0" tint="-4.9989318521683403E-2"/>
      </dataBar>
      <extLst>
        <ext xmlns:x14="http://schemas.microsoft.com/office/spreadsheetml/2009/9/main" uri="{B025F937-C7B1-47D3-B67F-A62EFF666E3E}">
          <x14:id>{6196E1F9-DC6E-4FF8-98D9-07E7EEEC02FF}</x14:id>
        </ext>
      </extLst>
    </cfRule>
    <cfRule type="dataBar" priority="122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{AFCA5459-E75B-418B-8E06-49216E73121A}</x14:id>
        </ext>
      </extLst>
    </cfRule>
    <cfRule type="dataBar" priority="123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{393E8920-08B0-4CC8-9442-D6CB05C1264B}</x14:id>
        </ext>
      </extLst>
    </cfRule>
    <cfRule type="dataBar" priority="124">
      <dataBar>
        <cfvo type="percent" val="0"/>
        <cfvo type="max"/>
        <color theme="0" tint="-4.9989318521683403E-2"/>
      </dataBar>
      <extLst>
        <ext xmlns:x14="http://schemas.microsoft.com/office/spreadsheetml/2009/9/main" uri="{B025F937-C7B1-47D3-B67F-A62EFF666E3E}">
          <x14:id>{FC55DF5A-0448-40D6-BA1A-9066AEE7C2A2}</x14:id>
        </ext>
      </extLst>
    </cfRule>
  </conditionalFormatting>
  <conditionalFormatting sqref="F37:F68">
    <cfRule type="dataBar" priority="45">
      <dataBar>
        <cfvo type="min"/>
        <cfvo type="max"/>
        <color theme="0" tint="-4.9989318521683403E-2"/>
      </dataBar>
      <extLst>
        <ext xmlns:x14="http://schemas.microsoft.com/office/spreadsheetml/2009/9/main" uri="{B025F937-C7B1-47D3-B67F-A62EFF666E3E}">
          <x14:id>{E662F6E2-2176-4456-AFA8-EDE79EADB109}</x14:id>
        </ext>
      </extLst>
    </cfRule>
    <cfRule type="dataBar" priority="46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{8F2D68BA-4161-4365-9D03-CD38B0B868BA}</x14:id>
        </ext>
      </extLst>
    </cfRule>
    <cfRule type="dataBar" priority="47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{44586C94-6528-4920-BE5A-9E3BD68F8D66}</x14:id>
        </ext>
      </extLst>
    </cfRule>
    <cfRule type="dataBar" priority="48">
      <dataBar>
        <cfvo type="percent" val="0"/>
        <cfvo type="max"/>
        <color theme="0" tint="-4.9989318521683403E-2"/>
      </dataBar>
      <extLst>
        <ext xmlns:x14="http://schemas.microsoft.com/office/spreadsheetml/2009/9/main" uri="{B025F937-C7B1-47D3-B67F-A62EFF666E3E}">
          <x14:id>{D51F11A2-88F8-4C60-B7F3-7D9A3A333C8B}</x14:id>
        </ext>
      </extLst>
    </cfRule>
  </conditionalFormatting>
  <conditionalFormatting sqref="F70:F101">
    <cfRule type="dataBar" priority="41">
      <dataBar>
        <cfvo type="min"/>
        <cfvo type="max"/>
        <color theme="0" tint="-4.9989318521683403E-2"/>
      </dataBar>
      <extLst>
        <ext xmlns:x14="http://schemas.microsoft.com/office/spreadsheetml/2009/9/main" uri="{B025F937-C7B1-47D3-B67F-A62EFF666E3E}">
          <x14:id>{FFA73719-6798-4DA8-8E02-0543F6285F04}</x14:id>
        </ext>
      </extLst>
    </cfRule>
    <cfRule type="dataBar" priority="42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{42D77E51-BB02-4967-942B-D536614564E0}</x14:id>
        </ext>
      </extLst>
    </cfRule>
    <cfRule type="dataBar" priority="43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{C1625F18-ADF1-46AA-887A-447C62426E7F}</x14:id>
        </ext>
      </extLst>
    </cfRule>
    <cfRule type="dataBar" priority="44">
      <dataBar>
        <cfvo type="percent" val="0"/>
        <cfvo type="max"/>
        <color theme="0" tint="-4.9989318521683403E-2"/>
      </dataBar>
      <extLst>
        <ext xmlns:x14="http://schemas.microsoft.com/office/spreadsheetml/2009/9/main" uri="{B025F937-C7B1-47D3-B67F-A62EFF666E3E}">
          <x14:id>{44C20B23-B405-47DA-9667-2CC175A7C1C6}</x14:id>
        </ext>
      </extLst>
    </cfRule>
  </conditionalFormatting>
  <conditionalFormatting sqref="F103:F134">
    <cfRule type="dataBar" priority="37">
      <dataBar>
        <cfvo type="min"/>
        <cfvo type="max"/>
        <color theme="0" tint="-4.9989318521683403E-2"/>
      </dataBar>
      <extLst>
        <ext xmlns:x14="http://schemas.microsoft.com/office/spreadsheetml/2009/9/main" uri="{B025F937-C7B1-47D3-B67F-A62EFF666E3E}">
          <x14:id>{E119533E-50CE-4A3D-BB3C-569C9C02D753}</x14:id>
        </ext>
      </extLst>
    </cfRule>
    <cfRule type="dataBar" priority="38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{ECCF31A9-5B89-47A1-BDDD-161C16C79A7A}</x14:id>
        </ext>
      </extLst>
    </cfRule>
    <cfRule type="dataBar" priority="39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{8D4976DE-44D2-4110-9322-CBAE7E83BBC5}</x14:id>
        </ext>
      </extLst>
    </cfRule>
    <cfRule type="dataBar" priority="40">
      <dataBar>
        <cfvo type="percent" val="0"/>
        <cfvo type="max"/>
        <color theme="0" tint="-4.9989318521683403E-2"/>
      </dataBar>
      <extLst>
        <ext xmlns:x14="http://schemas.microsoft.com/office/spreadsheetml/2009/9/main" uri="{B025F937-C7B1-47D3-B67F-A62EFF666E3E}">
          <x14:id>{402B5E1C-7C5E-4995-8BC3-BBA5A293EEAF}</x14:id>
        </ext>
      </extLst>
    </cfRule>
  </conditionalFormatting>
  <conditionalFormatting sqref="F136:F165">
    <cfRule type="dataBar" priority="29">
      <dataBar>
        <cfvo type="min"/>
        <cfvo type="max"/>
        <color theme="0" tint="-4.9989318521683403E-2"/>
      </dataBar>
      <extLst>
        <ext xmlns:x14="http://schemas.microsoft.com/office/spreadsheetml/2009/9/main" uri="{B025F937-C7B1-47D3-B67F-A62EFF666E3E}">
          <x14:id>{BD2D53D2-BDC1-4EF9-9158-23D308CA4CEC}</x14:id>
        </ext>
      </extLst>
    </cfRule>
    <cfRule type="dataBar" priority="30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{213F8B93-C31A-47FE-BD19-8E3A3A9D2D49}</x14:id>
        </ext>
      </extLst>
    </cfRule>
    <cfRule type="dataBar" priority="31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{3B2B3F80-B883-4C8D-821D-46CEBC57457A}</x14:id>
        </ext>
      </extLst>
    </cfRule>
    <cfRule type="dataBar" priority="32">
      <dataBar>
        <cfvo type="percent" val="0"/>
        <cfvo type="max"/>
        <color theme="0" tint="-4.9989318521683403E-2"/>
      </dataBar>
      <extLst>
        <ext xmlns:x14="http://schemas.microsoft.com/office/spreadsheetml/2009/9/main" uri="{B025F937-C7B1-47D3-B67F-A62EFF666E3E}">
          <x14:id>{61D1B631-8225-4083-9C12-1FB31C7C1B50}</x14:id>
        </ext>
      </extLst>
    </cfRule>
  </conditionalFormatting>
  <conditionalFormatting sqref="F169:F198">
    <cfRule type="dataBar" priority="25">
      <dataBar>
        <cfvo type="min"/>
        <cfvo type="max"/>
        <color theme="0" tint="-4.9989318521683403E-2"/>
      </dataBar>
      <extLst>
        <ext xmlns:x14="http://schemas.microsoft.com/office/spreadsheetml/2009/9/main" uri="{B025F937-C7B1-47D3-B67F-A62EFF666E3E}">
          <x14:id>{0752A942-5228-4B13-B370-7E8CE5CFFF1D}</x14:id>
        </ext>
      </extLst>
    </cfRule>
    <cfRule type="dataBar" priority="26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{888D3554-124D-414D-89C9-CB68FE910000}</x14:id>
        </ext>
      </extLst>
    </cfRule>
    <cfRule type="dataBar" priority="27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{AD2FC8CA-9DFF-4B13-986E-8971AC09AB2C}</x14:id>
        </ext>
      </extLst>
    </cfRule>
    <cfRule type="dataBar" priority="28">
      <dataBar>
        <cfvo type="percent" val="0"/>
        <cfvo type="max"/>
        <color theme="0" tint="-4.9989318521683403E-2"/>
      </dataBar>
      <extLst>
        <ext xmlns:x14="http://schemas.microsoft.com/office/spreadsheetml/2009/9/main" uri="{B025F937-C7B1-47D3-B67F-A62EFF666E3E}">
          <x14:id>{24D6E04E-76D2-4751-A207-93AA9358A83C}</x14:id>
        </ext>
      </extLst>
    </cfRule>
  </conditionalFormatting>
  <conditionalFormatting sqref="F167">
    <cfRule type="dataBar" priority="133">
      <dataBar>
        <cfvo type="min"/>
        <cfvo type="max"/>
        <color theme="0" tint="-4.9989318521683403E-2"/>
      </dataBar>
      <extLst>
        <ext xmlns:x14="http://schemas.microsoft.com/office/spreadsheetml/2009/9/main" uri="{B025F937-C7B1-47D3-B67F-A62EFF666E3E}">
          <x14:id>{97CED528-9095-48B1-8BC9-DA9065D8FA46}</x14:id>
        </ext>
      </extLst>
    </cfRule>
    <cfRule type="dataBar" priority="134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{9DADFCCA-E708-47D8-BBD5-B0E3F8016667}</x14:id>
        </ext>
      </extLst>
    </cfRule>
    <cfRule type="dataBar" priority="135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{365312B7-4D56-4163-B488-376714BF0BC2}</x14:id>
        </ext>
      </extLst>
    </cfRule>
    <cfRule type="dataBar" priority="136">
      <dataBar>
        <cfvo type="percent" val="0"/>
        <cfvo type="max"/>
        <color theme="0" tint="-4.9989318521683403E-2"/>
      </dataBar>
      <extLst>
        <ext xmlns:x14="http://schemas.microsoft.com/office/spreadsheetml/2009/9/main" uri="{B025F937-C7B1-47D3-B67F-A62EFF666E3E}">
          <x14:id>{BCED4236-8B28-42FF-BBB8-B1A986085C64}</x14:id>
        </ext>
      </extLst>
    </cfRule>
  </conditionalFormatting>
  <conditionalFormatting sqref="F202:F231">
    <cfRule type="dataBar" priority="21">
      <dataBar>
        <cfvo type="min"/>
        <cfvo type="max"/>
        <color theme="0" tint="-4.9989318521683403E-2"/>
      </dataBar>
      <extLst>
        <ext xmlns:x14="http://schemas.microsoft.com/office/spreadsheetml/2009/9/main" uri="{B025F937-C7B1-47D3-B67F-A62EFF666E3E}">
          <x14:id>{020870BA-4653-46CB-88AC-CA5B8DA25FF3}</x14:id>
        </ext>
      </extLst>
    </cfRule>
    <cfRule type="dataBar" priority="22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{8F9878DB-B824-4ADE-B2CF-0F6969F562D3}</x14:id>
        </ext>
      </extLst>
    </cfRule>
    <cfRule type="dataBar" priority="23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{C57931C9-1AF1-44F6-A94B-95F02B722501}</x14:id>
        </ext>
      </extLst>
    </cfRule>
    <cfRule type="dataBar" priority="24">
      <dataBar>
        <cfvo type="percent" val="0"/>
        <cfvo type="max"/>
        <color theme="0" tint="-4.9989318521683403E-2"/>
      </dataBar>
      <extLst>
        <ext xmlns:x14="http://schemas.microsoft.com/office/spreadsheetml/2009/9/main" uri="{B025F937-C7B1-47D3-B67F-A62EFF666E3E}">
          <x14:id>{E95C3C4B-E48D-41E9-9377-8C005C8BB4A6}</x14:id>
        </ext>
      </extLst>
    </cfRule>
  </conditionalFormatting>
  <conditionalFormatting sqref="F235:F264">
    <cfRule type="dataBar" priority="13">
      <dataBar>
        <cfvo type="min"/>
        <cfvo type="max"/>
        <color theme="0" tint="-4.9989318521683403E-2"/>
      </dataBar>
      <extLst>
        <ext xmlns:x14="http://schemas.microsoft.com/office/spreadsheetml/2009/9/main" uri="{B025F937-C7B1-47D3-B67F-A62EFF666E3E}">
          <x14:id>{619ED7B3-73AD-4218-BF65-16D7B38A57E6}</x14:id>
        </ext>
      </extLst>
    </cfRule>
    <cfRule type="dataBar" priority="14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{F71698BF-B3F7-4DD1-AFFC-17D173D8B914}</x14:id>
        </ext>
      </extLst>
    </cfRule>
    <cfRule type="dataBar" priority="15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{CD81ADD9-707B-4615-8F61-0D377A787A3D}</x14:id>
        </ext>
      </extLst>
    </cfRule>
    <cfRule type="dataBar" priority="16">
      <dataBar>
        <cfvo type="percent" val="0"/>
        <cfvo type="max"/>
        <color theme="0" tint="-4.9989318521683403E-2"/>
      </dataBar>
      <extLst>
        <ext xmlns:x14="http://schemas.microsoft.com/office/spreadsheetml/2009/9/main" uri="{B025F937-C7B1-47D3-B67F-A62EFF666E3E}">
          <x14:id>{5479E2E4-5A0B-41BE-9133-49CF296A841B}</x14:id>
        </ext>
      </extLst>
    </cfRule>
  </conditionalFormatting>
  <conditionalFormatting sqref="F268:F297">
    <cfRule type="dataBar" priority="9">
      <dataBar>
        <cfvo type="min"/>
        <cfvo type="max"/>
        <color theme="0" tint="-4.9989318521683403E-2"/>
      </dataBar>
      <extLst>
        <ext xmlns:x14="http://schemas.microsoft.com/office/spreadsheetml/2009/9/main" uri="{B025F937-C7B1-47D3-B67F-A62EFF666E3E}">
          <x14:id>{C240A61A-A79A-4EEE-8989-609A58230ACC}</x14:id>
        </ext>
      </extLst>
    </cfRule>
    <cfRule type="dataBar" priority="10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{E917BFDF-37E0-4FDB-AA2D-F872EA3579D5}</x14:id>
        </ext>
      </extLst>
    </cfRule>
    <cfRule type="dataBar" priority="11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{B80E9A97-13F7-42A4-8978-56E89CC35DF4}</x14:id>
        </ext>
      </extLst>
    </cfRule>
    <cfRule type="dataBar" priority="12">
      <dataBar>
        <cfvo type="percent" val="0"/>
        <cfvo type="max"/>
        <color theme="0" tint="-4.9989318521683403E-2"/>
      </dataBar>
      <extLst>
        <ext xmlns:x14="http://schemas.microsoft.com/office/spreadsheetml/2009/9/main" uri="{B025F937-C7B1-47D3-B67F-A62EFF666E3E}">
          <x14:id>{A178FB17-C3D4-4660-B051-53DEE55A989C}</x14:id>
        </ext>
      </extLst>
    </cfRule>
  </conditionalFormatting>
  <conditionalFormatting sqref="F301:F330">
    <cfRule type="dataBar" priority="1">
      <dataBar>
        <cfvo type="min"/>
        <cfvo type="max"/>
        <color theme="0" tint="-4.9989318521683403E-2"/>
      </dataBar>
      <extLst>
        <ext xmlns:x14="http://schemas.microsoft.com/office/spreadsheetml/2009/9/main" uri="{B025F937-C7B1-47D3-B67F-A62EFF666E3E}">
          <x14:id>{8278CB87-E8E8-40AF-A568-98DA73A34B69}</x14:id>
        </ext>
      </extLst>
    </cfRule>
    <cfRule type="dataBar" priority="2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{73E7E474-EAC6-43A6-9216-2E85BBCB8E46}</x14:id>
        </ext>
      </extLst>
    </cfRule>
    <cfRule type="dataBar" priority="3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{CBA8D314-DB3B-48D3-82C1-20EF73C85610}</x14:id>
        </ext>
      </extLst>
    </cfRule>
    <cfRule type="dataBar" priority="4">
      <dataBar>
        <cfvo type="percent" val="0"/>
        <cfvo type="max"/>
        <color theme="0" tint="-4.9989318521683403E-2"/>
      </dataBar>
      <extLst>
        <ext xmlns:x14="http://schemas.microsoft.com/office/spreadsheetml/2009/9/main" uri="{B025F937-C7B1-47D3-B67F-A62EFF666E3E}">
          <x14:id>{36F02AC5-ED37-483F-9833-84D12EDD5126}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E7AA6EE-D21F-4BA2-8428-BA5E77E969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1B3221-E98B-4039-99BE-8284D1195A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950BA2-1CB2-4D5B-8208-1770A0983C68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9DE270-6530-4640-9B44-B76E1B9F3E24}">
            <x14:dataBar minLength="0" maxLength="100" border="1" gradient="0">
              <x14:cfvo type="percent">
                <xm:f>0</xm:f>
              </x14:cfvo>
              <x14:cfvo type="autoMax"/>
              <x14:borderColor rgb="FF000000"/>
              <x14:negativeFillColor rgb="FFFF0000"/>
              <x14:axisColor rgb="FF000000"/>
            </x14:dataBar>
          </x14:cfRule>
          <xm:sqref>F334:F335</xm:sqref>
        </x14:conditionalFormatting>
        <x14:conditionalFormatting xmlns:xm="http://schemas.microsoft.com/office/excel/2006/main">
          <x14:cfRule type="dataBar" id="{6196E1F9-DC6E-4FF8-98D9-07E7EEEC02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CA5459-E75B-418B-8E06-49216E7312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3E8920-08B0-4CC8-9442-D6CB05C1264B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55DF5A-0448-40D6-BA1A-9066AEE7C2A2}">
            <x14:dataBar minLength="0" maxLength="100" border="1" gradient="0">
              <x14:cfvo type="percent">
                <xm:f>0</xm:f>
              </x14:cfvo>
              <x14:cfvo type="autoMax"/>
              <x14:borderColor rgb="FF000000"/>
              <x14:negativeFillColor rgb="FFFF0000"/>
              <x14:axisColor rgb="FF000000"/>
            </x14:dataBar>
          </x14:cfRule>
          <xm:sqref>F4:F35</xm:sqref>
        </x14:conditionalFormatting>
        <x14:conditionalFormatting xmlns:xm="http://schemas.microsoft.com/office/excel/2006/main">
          <x14:cfRule type="dataBar" id="{E662F6E2-2176-4456-AFA8-EDE79EADB1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2D68BA-4161-4365-9D03-CD38B0B868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586C94-6528-4920-BE5A-9E3BD68F8D66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14:cfRule type="dataBar" id="{D51F11A2-88F8-4C60-B7F3-7D9A3A333C8B}">
            <x14:dataBar minLength="0" maxLength="100" border="1" gradient="0">
              <x14:cfvo type="percent">
                <xm:f>0</xm:f>
              </x14:cfvo>
              <x14:cfvo type="autoMax"/>
              <x14:borderColor rgb="FF000000"/>
              <x14:negativeFillColor rgb="FFFF0000"/>
              <x14:axisColor rgb="FF000000"/>
            </x14:dataBar>
          </x14:cfRule>
          <xm:sqref>F37:F68</xm:sqref>
        </x14:conditionalFormatting>
        <x14:conditionalFormatting xmlns:xm="http://schemas.microsoft.com/office/excel/2006/main">
          <x14:cfRule type="dataBar" id="{FFA73719-6798-4DA8-8E02-0543F6285F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D77E51-BB02-4967-942B-D536614564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625F18-ADF1-46AA-887A-447C62426E7F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C20B23-B405-47DA-9667-2CC175A7C1C6}">
            <x14:dataBar minLength="0" maxLength="100" border="1" gradient="0">
              <x14:cfvo type="percent">
                <xm:f>0</xm:f>
              </x14:cfvo>
              <x14:cfvo type="autoMax"/>
              <x14:borderColor rgb="FF000000"/>
              <x14:negativeFillColor rgb="FFFF0000"/>
              <x14:axisColor rgb="FF000000"/>
            </x14:dataBar>
          </x14:cfRule>
          <xm:sqref>F70:F101</xm:sqref>
        </x14:conditionalFormatting>
        <x14:conditionalFormatting xmlns:xm="http://schemas.microsoft.com/office/excel/2006/main">
          <x14:cfRule type="dataBar" id="{E119533E-50CE-4A3D-BB3C-569C9C02D7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CF31A9-5B89-47A1-BDDD-161C16C79A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4976DE-44D2-4110-9322-CBAE7E83BBC5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2B5E1C-7C5E-4995-8BC3-BBA5A293EEAF}">
            <x14:dataBar minLength="0" maxLength="100" border="1" gradient="0">
              <x14:cfvo type="percent">
                <xm:f>0</xm:f>
              </x14:cfvo>
              <x14:cfvo type="autoMax"/>
              <x14:borderColor rgb="FF000000"/>
              <x14:negativeFillColor rgb="FFFF0000"/>
              <x14:axisColor rgb="FF000000"/>
            </x14:dataBar>
          </x14:cfRule>
          <xm:sqref>F103:F134</xm:sqref>
        </x14:conditionalFormatting>
        <x14:conditionalFormatting xmlns:xm="http://schemas.microsoft.com/office/excel/2006/main">
          <x14:cfRule type="dataBar" id="{BD2D53D2-BDC1-4EF9-9158-23D308CA4C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3F8B93-C31A-47FE-BD19-8E3A3A9D2D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2B3F80-B883-4C8D-821D-46CEBC57457A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D1B631-8225-4083-9C12-1FB31C7C1B50}">
            <x14:dataBar minLength="0" maxLength="100" border="1" gradient="0">
              <x14:cfvo type="percent">
                <xm:f>0</xm:f>
              </x14:cfvo>
              <x14:cfvo type="autoMax"/>
              <x14:borderColor rgb="FF000000"/>
              <x14:negativeFillColor rgb="FFFF0000"/>
              <x14:axisColor rgb="FF000000"/>
            </x14:dataBar>
          </x14:cfRule>
          <xm:sqref>F136:F165</xm:sqref>
        </x14:conditionalFormatting>
        <x14:conditionalFormatting xmlns:xm="http://schemas.microsoft.com/office/excel/2006/main">
          <x14:cfRule type="dataBar" id="{0752A942-5228-4B13-B370-7E8CE5CFFF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8D3554-124D-414D-89C9-CB68FE9100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2FC8CA-9DFF-4B13-986E-8971AC09AB2C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D6E04E-76D2-4751-A207-93AA9358A83C}">
            <x14:dataBar minLength="0" maxLength="100" border="1" gradient="0">
              <x14:cfvo type="percent">
                <xm:f>0</xm:f>
              </x14:cfvo>
              <x14:cfvo type="autoMax"/>
              <x14:borderColor rgb="FF000000"/>
              <x14:negativeFillColor rgb="FFFF0000"/>
              <x14:axisColor rgb="FF000000"/>
            </x14:dataBar>
          </x14:cfRule>
          <xm:sqref>F169:F198</xm:sqref>
        </x14:conditionalFormatting>
        <x14:conditionalFormatting xmlns:xm="http://schemas.microsoft.com/office/excel/2006/main">
          <x14:cfRule type="dataBar" id="{97CED528-9095-48B1-8BC9-DA9065D8FA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ADFCCA-E708-47D8-BBD5-B0E3F80166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5312B7-4D56-4163-B488-376714BF0BC2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ED4236-8B28-42FF-BBB8-B1A986085C64}">
            <x14:dataBar minLength="0" maxLength="100" border="1" gradient="0">
              <x14:cfvo type="percent">
                <xm:f>0</xm:f>
              </x14:cfvo>
              <x14:cfvo type="autoMax"/>
              <x14:borderColor rgb="FF000000"/>
              <x14:negativeFillColor rgb="FFFF0000"/>
              <x14:axisColor rgb="FF000000"/>
            </x14:dataBar>
          </x14:cfRule>
          <xm:sqref>F167</xm:sqref>
        </x14:conditionalFormatting>
        <x14:conditionalFormatting xmlns:xm="http://schemas.microsoft.com/office/excel/2006/main">
          <x14:cfRule type="dataBar" id="{020870BA-4653-46CB-88AC-CA5B8DA25F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F9878DB-B824-4ADE-B2CF-0F6969F562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7931C9-1AF1-44F6-A94B-95F02B722501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5C3C4B-E48D-41E9-9377-8C005C8BB4A6}">
            <x14:dataBar minLength="0" maxLength="100" border="1" gradient="0">
              <x14:cfvo type="percent">
                <xm:f>0</xm:f>
              </x14:cfvo>
              <x14:cfvo type="autoMax"/>
              <x14:borderColor rgb="FF000000"/>
              <x14:negativeFillColor rgb="FFFF0000"/>
              <x14:axisColor rgb="FF000000"/>
            </x14:dataBar>
          </x14:cfRule>
          <xm:sqref>F202:F231</xm:sqref>
        </x14:conditionalFormatting>
        <x14:conditionalFormatting xmlns:xm="http://schemas.microsoft.com/office/excel/2006/main">
          <x14:cfRule type="dataBar" id="{619ED7B3-73AD-4218-BF65-16D7B38A57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1698BF-B3F7-4DD1-AFFC-17D173D8B9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81ADD9-707B-4615-8F61-0D377A787A3D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79E2E4-5A0B-41BE-9133-49CF296A841B}">
            <x14:dataBar minLength="0" maxLength="100" border="1" gradient="0">
              <x14:cfvo type="percent">
                <xm:f>0</xm:f>
              </x14:cfvo>
              <x14:cfvo type="autoMax"/>
              <x14:borderColor rgb="FF000000"/>
              <x14:negativeFillColor rgb="FFFF0000"/>
              <x14:axisColor rgb="FF000000"/>
            </x14:dataBar>
          </x14:cfRule>
          <xm:sqref>F235:F264</xm:sqref>
        </x14:conditionalFormatting>
        <x14:conditionalFormatting xmlns:xm="http://schemas.microsoft.com/office/excel/2006/main">
          <x14:cfRule type="dataBar" id="{C240A61A-A79A-4EEE-8989-609A58230A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17BFDF-37E0-4FDB-AA2D-F872EA3579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0E9A97-13F7-42A4-8978-56E89CC35DF4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78FB17-C3D4-4660-B051-53DEE55A989C}">
            <x14:dataBar minLength="0" maxLength="100" border="1" gradient="0">
              <x14:cfvo type="percent">
                <xm:f>0</xm:f>
              </x14:cfvo>
              <x14:cfvo type="autoMax"/>
              <x14:borderColor rgb="FF000000"/>
              <x14:negativeFillColor rgb="FFFF0000"/>
              <x14:axisColor rgb="FF000000"/>
            </x14:dataBar>
          </x14:cfRule>
          <xm:sqref>F268:F297</xm:sqref>
        </x14:conditionalFormatting>
        <x14:conditionalFormatting xmlns:xm="http://schemas.microsoft.com/office/excel/2006/main">
          <x14:cfRule type="dataBar" id="{8278CB87-E8E8-40AF-A568-98DA73A34B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E7E474-EAC6-43A6-9216-2E85BBCB8E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A8D314-DB3B-48D3-82C1-20EF73C85610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F02AC5-ED37-483F-9833-84D12EDD5126}">
            <x14:dataBar minLength="0" maxLength="100" border="1" gradient="0">
              <x14:cfvo type="percent">
                <xm:f>0</xm:f>
              </x14:cfvo>
              <x14:cfvo type="autoMax"/>
              <x14:borderColor rgb="FF000000"/>
              <x14:negativeFillColor rgb="FFFF0000"/>
              <x14:axisColor rgb="FF000000"/>
            </x14:dataBar>
          </x14:cfRule>
          <xm:sqref>F301:F330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20</vt:i4>
      </vt:variant>
    </vt:vector>
  </HeadingPairs>
  <TitlesOfParts>
    <vt:vector size="24" baseType="lpstr">
      <vt:lpstr>Voucher</vt:lpstr>
      <vt:lpstr>Libri</vt:lpstr>
      <vt:lpstr>Raporti</vt:lpstr>
      <vt:lpstr>Projektet</vt:lpstr>
      <vt:lpstr>ColumnTitle1</vt:lpstr>
      <vt:lpstr>EU</vt:lpstr>
      <vt:lpstr>EURO</vt:lpstr>
      <vt:lpstr>KCSF</vt:lpstr>
      <vt:lpstr>Projektet!Print_Area</vt:lpstr>
      <vt:lpstr>Voucher!Print_Area</vt:lpstr>
      <vt:lpstr>Libri!Print_Titles</vt:lpstr>
      <vt:lpstr>PROJ1</vt:lpstr>
      <vt:lpstr>PROJECT1</vt:lpstr>
      <vt:lpstr>PROJECT10</vt:lpstr>
      <vt:lpstr>PROJECT2</vt:lpstr>
      <vt:lpstr>PROJECT3</vt:lpstr>
      <vt:lpstr>PROJECT4</vt:lpstr>
      <vt:lpstr>PROJECT5</vt:lpstr>
      <vt:lpstr>PROJECT6</vt:lpstr>
      <vt:lpstr>PROJECT7</vt:lpstr>
      <vt:lpstr>PROJECT8</vt:lpstr>
      <vt:lpstr>PROJECT9</vt:lpstr>
      <vt:lpstr>projektet</vt:lpstr>
      <vt:lpstr>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fidancerkini</dc:creator>
  <cp:lastModifiedBy>Fidan Cerkini</cp:lastModifiedBy>
  <cp:lastPrinted>2021-12-02T20:16:17Z</cp:lastPrinted>
  <dcterms:created xsi:type="dcterms:W3CDTF">2017-09-10T03:05:55Z</dcterms:created>
  <dcterms:modified xsi:type="dcterms:W3CDTF">2021-12-07T08:58:05Z</dcterms:modified>
</cp:coreProperties>
</file>